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D590" lockStructure="1"/>
  <bookViews>
    <workbookView showSheetTabs="0" windowWidth="19095" windowHeight="8400" tabRatio="753"/>
  </bookViews>
  <sheets>
    <sheet name="MAIN PAGE" sheetId="1" r:id="rId1"/>
    <sheet name="REMINDER RECORDER" sheetId="2" r:id="rId2"/>
    <sheet name="REMINDER ALERTS" sheetId="3" r:id="rId3"/>
    <sheet name="MEMO" sheetId="4" r:id="rId4"/>
    <sheet name="DIGITAL DIRECTORY" sheetId="5" r:id="rId5"/>
    <sheet name="DIRECTORY ALERTS" sheetId="6" r:id="rId6"/>
  </sheets>
  <definedNames>
    <definedName name="_xlnm._FilterDatabase" localSheetId="1" hidden="1">'REMINDER RECORDER'!$A$10:$AB$35</definedName>
    <definedName name="_xlnm._FilterDatabase" localSheetId="3" hidden="1">MEMO!$A$9:$D$34</definedName>
    <definedName name="_xlnm._FilterDatabase" localSheetId="4" hidden="1">'DIGITAL DIRECTORY'!$A$12:$L$37</definedName>
    <definedName name="dt">'REMINDER RECORDER'!$AG$11:$AG$35</definedName>
    <definedName name="name">'DIGITAL DIRECTORY'!$Q$13:$Q$37</definedName>
    <definedName name="remal">IF(COUNTIF('REMINDER RECORDER'!$C$11:$C$35,'REMINDER RECORDER'!B1)&gt;=2,"DUPLICATE",IF('REMINDER RECORDER'!B1="","",IF('REMINDER RECORDER'!B1&lt;TODAY(),"EXPIRED","ACTIVE")))</definedName>
    <definedName name="ddmdtsl">IF('REMINDER RECORDER'!XEB1="",0,COUNTIF('REMINDER RECORDER'!XEB$11:XEB$35,"&lt;="&amp;'REMINDER RECORDER'!XEB1))</definedName>
    <definedName name="ddmdt">IFERROR(INDEX('REMINDER RECORDER'!XEA$11:XEA$35,MATCH('REMINDER RECORDER'!XDY1,'REMINDER RECORDER'!XFD$11:XFD$35,0)),"")</definedName>
    <definedName name="bdayal">IF('DIGITAL DIRECTORY'!D1="","",IF(AND(MONTH(TODAY())=MONTH('DIGITAL DIRECTORY'!I1),DAY(TODAY())=DAY('DIGITAL DIRECTORY'!I1)),"Today",IF(AND(MONTH(TODAY()+1)=MONTH('DIGITAL DIRECTORY'!I1),DAY(TODAY()+1)=DAY('DIGITAL DIRECTORY'!I1)),"Tomorrow","")))</definedName>
    <definedName name="annal">IF('DIGITAL DIRECTORY'!C1="","",IF(AND(MONTH(TODAY())=MONTH('DIGITAL DIRECTORY'!I1),DAY(TODAY())=DAY('DIGITAL DIRECTORY'!I1)),"Today",IF(AND(MONTH(TODAY()+1)=MONTH('DIGITAL DIRECTORY'!I1),DAY(TODAY()+1)=DAY('DIGITAL DIRECTORY'!I1)),"Tomorrow","")))</definedName>
    <definedName name="grpnm">IF('DIGITAL DIRECTORY'!XEU1="",0,'DIGITAL DIRECTORY'!XEV1&amp;" - "&amp;'DIGITAL DIRECTORY'!XET1&amp;" - "&amp;'DIGITAL DIRECTORY'!XEU1)</definedName>
    <definedName name="ddmsl">IF('DIGITAL DIRECTORY'!XET1=0,0,COUNTIF('DIGITAL DIRECTORY'!XFD$13:XFD$37,"&lt;="&amp;'DIGITAL DIRECTORY'!XFD1))</definedName>
    <definedName name="ddmnam">IFERROR(INDEX('DIGITAL DIRECTORY'!XFC:XFC,MATCH('DIGITAL DIRECTORY'!XEO1,'DIGITAL DIRECTORY'!XFD:XFD,0)),"")</definedName>
    <definedName name="bdayrptsel">IF('DIGITAL DIRECTORY'!XEO1="",0,'DIGITAL DIRECTORY'!XEO1&amp;"-"&amp;'DIGITAL DIRECTORY'!XEN1)</definedName>
    <definedName name="bdayrptsl">IF('DIGITAL DIRECTORY'!XFD1=0,0,COUNTIF('DIGITAL DIRECTORY'!XFD$13:XFD$37,"&lt;="&amp;'DIGITAL DIRECTORY'!XFD1))</definedName>
    <definedName name="adayrptsel">IF('DIGITAL DIRECTORY'!XEN1="",0,'DIGITAL DIRECTORY'!XEN1&amp;"-"&amp;'DIGITAL DIRECTORY'!XEL1)</definedName>
    <definedName name="adayrptsl">IF('DIGITAL DIRECTORY'!XFD1=0,0,COUNTIF('DIGITAL DIRECTORY'!XFD$13:XFD$37,"&lt;="&amp;'DIGITAL DIRECTORY'!XFD1))</definedName>
  </definedNames>
  <calcPr calcId="144525"/>
</workbook>
</file>

<file path=xl/sharedStrings.xml><?xml version="1.0" encoding="utf-8"?>
<sst xmlns="http://schemas.openxmlformats.org/spreadsheetml/2006/main" count="140">
  <si>
    <t>System Date</t>
  </si>
  <si>
    <r>
      <rPr>
        <sz val="48"/>
        <color indexed="12"/>
        <rFont val="Calibri"/>
        <charset val="134"/>
      </rPr>
      <t>KLiK</t>
    </r>
    <r>
      <rPr>
        <sz val="48"/>
        <color indexed="9"/>
        <rFont val="Calibri"/>
        <charset val="134"/>
      </rPr>
      <t xml:space="preserve"> </t>
    </r>
    <r>
      <rPr>
        <sz val="48"/>
        <color indexed="52"/>
        <rFont val="Calibri"/>
        <charset val="134"/>
      </rPr>
      <t>Reminder</t>
    </r>
  </si>
  <si>
    <t>Space Utilization</t>
  </si>
  <si>
    <t>Total Capacity</t>
  </si>
  <si>
    <t>Used</t>
  </si>
  <si>
    <t>Reminder Recorder</t>
  </si>
  <si>
    <t>Memo</t>
  </si>
  <si>
    <r>
      <rPr>
        <sz val="12"/>
        <rFont val="Times New Roman"/>
        <charset val="134"/>
      </rPr>
      <t xml:space="preserve">My </t>
    </r>
    <r>
      <rPr>
        <sz val="12"/>
        <color indexed="53"/>
        <rFont val="Times New Roman"/>
        <charset val="134"/>
      </rPr>
      <t>S</t>
    </r>
    <r>
      <rPr>
        <sz val="12"/>
        <rFont val="Times New Roman"/>
        <charset val="134"/>
      </rPr>
      <t xml:space="preserve">mart </t>
    </r>
    <r>
      <rPr>
        <sz val="12"/>
        <color indexed="53"/>
        <rFont val="Times New Roman"/>
        <charset val="134"/>
      </rPr>
      <t>I</t>
    </r>
    <r>
      <rPr>
        <sz val="12"/>
        <rFont val="Times New Roman"/>
        <charset val="134"/>
      </rPr>
      <t xml:space="preserve">nformation </t>
    </r>
    <r>
      <rPr>
        <sz val="12"/>
        <color indexed="53"/>
        <rFont val="Times New Roman"/>
        <charset val="134"/>
      </rPr>
      <t>R</t>
    </r>
    <r>
      <rPr>
        <sz val="12"/>
        <rFont val="Times New Roman"/>
        <charset val="134"/>
      </rPr>
      <t xml:space="preserve">eminder (Mera </t>
    </r>
    <r>
      <rPr>
        <sz val="12"/>
        <color indexed="53"/>
        <rFont val="Times New Roman"/>
        <charset val="134"/>
      </rPr>
      <t>SIR</t>
    </r>
    <r>
      <rPr>
        <sz val="12"/>
        <rFont val="Times New Roman"/>
        <charset val="134"/>
      </rPr>
      <t>)</t>
    </r>
  </si>
  <si>
    <t>Digital Directory</t>
  </si>
  <si>
    <t>QUICK LINKS</t>
  </si>
  <si>
    <t>Reminder Alerts</t>
  </si>
  <si>
    <t>Alerts Dashboard</t>
  </si>
  <si>
    <t>Birthday Alerts</t>
  </si>
  <si>
    <t>Anniversary Alerts</t>
  </si>
  <si>
    <t>My Memos</t>
  </si>
  <si>
    <t>Today</t>
  </si>
  <si>
    <t>Directory Alerts</t>
  </si>
  <si>
    <t>Tomorrow</t>
  </si>
  <si>
    <t>SEARCH DIRECTORY</t>
  </si>
  <si>
    <t>Select Name (Menu based on Group-Name-Recognation Tag)</t>
  </si>
  <si>
    <t>Phone 1</t>
  </si>
  <si>
    <t>Phone 2</t>
  </si>
  <si>
    <t>Phone 3</t>
  </si>
  <si>
    <t>Birthday</t>
  </si>
  <si>
    <t>Anniversary</t>
  </si>
  <si>
    <t>Blood Group</t>
  </si>
  <si>
    <t xml:space="preserve"> no. record has been displayed....</t>
  </si>
  <si>
    <t>Please enter User's Information</t>
  </si>
  <si>
    <t>User Name -</t>
  </si>
  <si>
    <t>Please enter user's name</t>
  </si>
  <si>
    <t>Mobile No. -</t>
  </si>
  <si>
    <t>User Mobile No.1</t>
  </si>
  <si>
    <t>User Mobile No.2</t>
  </si>
  <si>
    <t>Emergency Numbers -</t>
  </si>
  <si>
    <t>No. 1</t>
  </si>
  <si>
    <t>No.2</t>
  </si>
  <si>
    <t>No.3</t>
  </si>
  <si>
    <t>Blood Group &amp; Medical Policy Number</t>
  </si>
  <si>
    <t>Medical Policy No.</t>
  </si>
  <si>
    <r>
      <rPr>
        <b/>
        <i/>
        <u/>
        <sz val="12"/>
        <color indexed="12"/>
        <rFont val="Calibri"/>
        <charset val="134"/>
      </rPr>
      <t>Lost &amp; Found :</t>
    </r>
    <r>
      <rPr>
        <sz val="12"/>
        <color indexed="12"/>
        <rFont val="Calibri"/>
        <charset val="134"/>
      </rPr>
      <t xml:space="preserve"> I will be thankful if the founder returns back the device to the above mentioned contatct details.</t>
    </r>
  </si>
  <si>
    <t>Version :- 5.17 (demo) | Support :- WPS 9.1.0.4674 | Release Dt. :- 01/07/2016</t>
  </si>
  <si>
    <t xml:space="preserve"> License :- Freeware (The software is made for distribution &amp; publicity purpose)</t>
  </si>
  <si>
    <t xml:space="preserve">  If you are satisfied with the software, we would appreciate if you please distribute it and send us a thanks. </t>
  </si>
  <si>
    <t>Purchase : Visit www.klikinfotech.com (klik &amp; Shop)</t>
  </si>
  <si>
    <t>Developed by :</t>
  </si>
  <si>
    <t>Debashish Ray</t>
  </si>
  <si>
    <r>
      <rPr>
        <b/>
        <sz val="16"/>
        <rFont val="Calibri"/>
        <charset val="134"/>
      </rPr>
      <t>KLiK Infotech</t>
    </r>
    <r>
      <rPr>
        <b/>
        <sz val="12"/>
        <rFont val="Calibri"/>
        <charset val="134"/>
      </rPr>
      <t xml:space="preserve"> (Join us for your I.T. support)</t>
    </r>
    <r>
      <rPr>
        <sz val="12"/>
        <rFont val="Calibri"/>
        <charset val="134"/>
      </rPr>
      <t>, Assammore, PO - Mohit Nagar, Dist - Jalpaiguri, WB - 735102, BHARAT</t>
    </r>
  </si>
  <si>
    <t>For feedback &amp; customized software development on spreadsheets, please Contact :- klik.group@yahoo.com
website - www.klikinfotech.com | You may also follow us on Facebook, Twitter, Google +, etc.</t>
  </si>
  <si>
    <t>Making of KLiK Reminder (Mera SIR) :</t>
  </si>
  <si>
    <t xml:space="preserve">     The software is developed keeping in mind users requirement, like protection of data even if a device fails, quantity of information to be stored, easy access of data which is not possible in other reminders as a user has to scroll through all the dates to see their  past, present and future reminders and versatility of accessing data from any sources. Data transfer is very easy from a device to other devices, as KLiK Reminder is a single file and not a installed software into a system, so even if your device fails or you are changing your device or otherwise, your data is safe,  just copy paste the KLiK Reminder to other device and it will be operational any time from any PC, Tab or Smart Phone. You can also take print outs of your database.</t>
  </si>
  <si>
    <r>
      <rPr>
        <sz val="12"/>
        <color indexed="12"/>
        <rFont val="Calibri"/>
        <charset val="134"/>
      </rPr>
      <t xml:space="preserve">    The name given "KLiK Reminder" (Ver - 2.00) release date 1/1/2016 is as per public opinion. Originally the name termed was </t>
    </r>
    <r>
      <rPr>
        <b/>
        <sz val="12"/>
        <color indexed="12"/>
        <rFont val="Calibri"/>
        <charset val="134"/>
      </rPr>
      <t>"Mera SIR" (Ver 1.00) means "My Head in Hindi"</t>
    </r>
    <r>
      <rPr>
        <sz val="12"/>
        <color indexed="12"/>
        <rFont val="Calibri"/>
        <charset val="134"/>
      </rPr>
      <t xml:space="preserve">, and </t>
    </r>
    <r>
      <rPr>
        <b/>
        <sz val="12"/>
        <color indexed="12"/>
        <rFont val="Calibri"/>
        <charset val="134"/>
      </rPr>
      <t>can manage events for 1000 days, 25 reminders per day at a time that makes to 25,000 reminders</t>
    </r>
    <r>
      <rPr>
        <sz val="12"/>
        <color indexed="12"/>
        <rFont val="Calibri"/>
        <charset val="134"/>
      </rPr>
      <t xml:space="preserve"> which a user may forget if not noted down for future references. </t>
    </r>
    <r>
      <rPr>
        <b/>
        <sz val="12"/>
        <color indexed="12"/>
        <rFont val="Calibri"/>
        <charset val="134"/>
      </rPr>
      <t>Users may re-write the Expired data (records) unlimited times.</t>
    </r>
    <r>
      <rPr>
        <sz val="12"/>
        <color indexed="12"/>
        <rFont val="Calibri"/>
        <charset val="134"/>
      </rPr>
      <t xml:space="preserve"> The elaboration of  "SIR" (Smart Information Reminder) is termed later.</t>
    </r>
  </si>
  <si>
    <r>
      <rPr>
        <sz val="12"/>
        <color indexed="12"/>
        <rFont val="Calibri"/>
        <charset val="134"/>
      </rPr>
      <t xml:space="preserve">     While making improvements in "KLiK Reminder" (Ver-3.00, not released); our users we came up with an idea of  adding</t>
    </r>
    <r>
      <rPr>
        <b/>
        <sz val="12"/>
        <color indexed="12"/>
        <rFont val="Calibri"/>
        <charset val="134"/>
      </rPr>
      <t xml:space="preserve"> Memo also in KliK Reminder, (included in Ver 4.1 (sp)) release date 26/1/2016, which can manage upto 500 memos at a time</t>
    </r>
    <r>
      <rPr>
        <sz val="12"/>
        <color indexed="12"/>
        <rFont val="Calibri"/>
        <charset val="134"/>
      </rPr>
      <t xml:space="preserve"> and like previous versions, users can overwrite the expired notes unlimited times. </t>
    </r>
  </si>
  <si>
    <r>
      <rPr>
        <sz val="12"/>
        <color indexed="12"/>
        <rFont val="Calibri"/>
        <charset val="134"/>
      </rPr>
      <t xml:space="preserve">     Our final addition to KLiK Reminder is the </t>
    </r>
    <r>
      <rPr>
        <b/>
        <sz val="12"/>
        <color indexed="12"/>
        <rFont val="Calibri"/>
        <charset val="134"/>
      </rPr>
      <t xml:space="preserve">Digital Directory (included in Ver 5.15 (sp)) release date 06/06/2016, which can manage phone numbers, birthdays, anniversarys and blood group of  500 people at a time, </t>
    </r>
    <r>
      <rPr>
        <sz val="12"/>
        <color indexed="12"/>
        <rFont val="Calibri"/>
        <charset val="134"/>
      </rPr>
      <t>and as usual users may over write expired data unlimited times here also. Users can pull up any data from the</t>
    </r>
    <r>
      <rPr>
        <b/>
        <sz val="12"/>
        <color indexed="12"/>
        <rFont val="Calibri"/>
        <charset val="134"/>
      </rPr>
      <t xml:space="preserve"> </t>
    </r>
    <r>
      <rPr>
        <b/>
        <i/>
        <sz val="12"/>
        <color indexed="12"/>
        <rFont val="Calibri"/>
        <charset val="134"/>
      </rPr>
      <t>search option provided in the Main page and on the top of Digital Directory page.</t>
    </r>
    <r>
      <rPr>
        <sz val="12"/>
        <color indexed="12"/>
        <rFont val="Calibri"/>
        <charset val="134"/>
      </rPr>
      <t xml:space="preserve"> The birthday and anniversary dates are recorded in (dd/mmm) format, which means once user enters the data, the system will display forth comming birthdays and anniversarys every year automatically. Option </t>
    </r>
    <r>
      <rPr>
        <b/>
        <sz val="12"/>
        <color indexed="12"/>
        <rFont val="Calibri"/>
        <charset val="134"/>
      </rPr>
      <t>Directory Alerts</t>
    </r>
    <r>
      <rPr>
        <sz val="12"/>
        <color indexed="12"/>
        <rFont val="Calibri"/>
        <charset val="134"/>
      </rPr>
      <t xml:space="preserve"> displays forth comming birthdays and anniversarys in a listed format. Maintaining Bithdays and Anniversaries in Digital Directory, not only frees space from Reminder Recorder but also keeps users tension less to change the year every time.</t>
    </r>
  </si>
  <si>
    <r>
      <t xml:space="preserve">     Once again our users came up with a suggestion of increasing space in the software and commercializing it. Since our smart phones have limited resources and hence cannot handle such a huge database file efeciently, we extended the version  to be operational on any PC, and we extended </t>
    </r>
    <r>
      <rPr>
        <b/>
        <sz val="12"/>
        <color rgb="FFFFFFFF"/>
        <rFont val="Calibri"/>
        <charset val="134"/>
      </rPr>
      <t>software's space to 1000 reminders, 1000 memos and digital directory for 1000 people, though you can run the PC version in smart phones and tabs but speed may vary depending on hardware resources.</t>
    </r>
  </si>
  <si>
    <t>Features &amp; Instructions of KLiK Reminder (Mera SIR) Ver - X.XX</t>
  </si>
  <si>
    <r>
      <t xml:space="preserve"> 1.  The application is small &amp; convineant, versatile to any operating system and office software, always safe &amp; secure and user interactive; (always safe even if your phone, tab, computer or storage media damage's, a data recovery can be done to get your data back, though we advise users to keep a backup of KLiK Reminder. Secure as it cannot be infected by viruses or other bugs, until somebody tampers' the software). </t>
    </r>
    <r>
      <rPr>
        <b/>
        <i/>
        <sz val="14"/>
        <rFont val="Calibri"/>
        <charset val="134"/>
      </rPr>
      <t>The application can hold reminders, memos / notes and  phone numbers, birthdays, anniversarys and blood groups  of XXX numbers of people (THE QUANTITY DIFFERS IN DIFFERENT VERSIONS AS PER COST, VISIT WWW.KLIKINFOTECH.COM). The</t>
    </r>
    <r>
      <rPr>
        <i/>
        <sz val="14"/>
        <rFont val="Calibri"/>
        <charset val="134"/>
      </rPr>
      <t xml:space="preserve"> </t>
    </r>
    <r>
      <rPr>
        <b/>
        <i/>
        <sz val="14"/>
        <rFont val="Calibri"/>
        <charset val="134"/>
      </rPr>
      <t>Expired records can be over written unlimited times.</t>
    </r>
    <r>
      <rPr>
        <sz val="12"/>
        <color rgb="FFFFFFFF"/>
        <rFont val="Calibri"/>
        <charset val="134"/>
      </rPr>
      <t xml:space="preserve"> (People require more or less space may contact us, we will be happy to serve you)</t>
    </r>
    <r>
      <rPr>
        <sz val="12"/>
        <rFont val="Calibri"/>
        <charset val="134"/>
      </rPr>
      <t>. Users may Copy Paste the application to their preferred device, or for distribution.</t>
    </r>
  </si>
  <si>
    <r>
      <rPr>
        <sz val="12"/>
        <rFont val="Calibri"/>
        <charset val="134"/>
      </rPr>
      <t xml:space="preserve"> 2.  The system can be </t>
    </r>
    <r>
      <rPr>
        <b/>
        <sz val="12"/>
        <rFont val="Calibri"/>
        <charset val="134"/>
      </rPr>
      <t>run in any operating system, adaptable to any office softwares, can work on smart phones, tablets, computers</t>
    </r>
    <r>
      <rPr>
        <sz val="12"/>
        <rFont val="Calibri"/>
        <charset val="134"/>
      </rPr>
      <t xml:space="preserve">  </t>
    </r>
    <r>
      <rPr>
        <b/>
        <sz val="12"/>
        <rFont val="Calibri"/>
        <charset val="134"/>
      </rPr>
      <t>etc., can be operated from cloud as per user's necessity, from any external storage device plugged into a computer (like pen drive or memory cards). (The system works best in WPS Office and WPS Office can be installed in all major operating systems like Windows, Linix, Android, and Mac).</t>
    </r>
    <r>
      <rPr>
        <sz val="12"/>
        <rFont val="Calibri"/>
        <charset val="134"/>
      </rPr>
      <t xml:space="preserve">  The colour graphics may vary depending on office software. In case any user is not able to activate "Quick Links" by clicking on the link (like users of Libre Office), please use (Ctrl+mouse click) to activate the link or install WPS office on your system, it is freely available.</t>
    </r>
  </si>
  <si>
    <r>
      <t xml:space="preserve"> 3.  The </t>
    </r>
    <r>
      <rPr>
        <b/>
        <sz val="12"/>
        <rFont val="Calibri"/>
        <charset val="134"/>
      </rPr>
      <t>"Reminder Recorder"</t>
    </r>
    <r>
      <rPr>
        <sz val="12"/>
        <rFont val="Calibri"/>
        <charset val="134"/>
      </rPr>
      <t xml:space="preserve"> option records your reminders and displays different alerts related to the reminders in the "ALERT" column in different colours. It can handle (XXX - DEPENDS ON VERSION PURCHASED) no. of  days of remider at a time. Users can filter informations by clicking on the drop down arrow provided on the column head as per their reqirement, accross the columns and can access their reminders. </t>
    </r>
    <r>
      <rPr>
        <b/>
        <sz val="12"/>
        <rFont val="Calibri"/>
        <charset val="134"/>
      </rPr>
      <t>User's who are not able to use "Search Reminder" option on their Smart Phones may filter "DATE" column by clicking on the drop down arrow provided on the column head.</t>
    </r>
    <r>
      <rPr>
        <sz val="12"/>
        <rFont val="Calibri"/>
        <charset val="134"/>
      </rPr>
      <t xml:space="preserve"> User's may enter new reminders without any chronological order and by over writting the "Expired" reminders also.  </t>
    </r>
  </si>
  <si>
    <r>
      <rPr>
        <sz val="12"/>
        <rFont val="Calibri"/>
        <charset val="134"/>
      </rPr>
      <t xml:space="preserve"> 4.  The </t>
    </r>
    <r>
      <rPr>
        <b/>
        <sz val="12"/>
        <rFont val="Calibri"/>
        <charset val="134"/>
      </rPr>
      <t>"Reminder Alert"</t>
    </r>
    <r>
      <rPr>
        <sz val="12"/>
        <rFont val="Calibri"/>
        <charset val="134"/>
      </rPr>
      <t xml:space="preserve"> option provides auto reminder alerts for "Today" and "Tomorrow" based on system dates, and users may </t>
    </r>
    <r>
      <rPr>
        <b/>
        <sz val="12"/>
        <rFont val="Calibri"/>
        <charset val="134"/>
      </rPr>
      <t>enter or select  date in (dd/mm/yyyy) format for searching  reminder in "Search Reminder" option.</t>
    </r>
    <r>
      <rPr>
        <sz val="12"/>
        <rFont val="Calibri"/>
        <charset val="134"/>
      </rPr>
      <t xml:space="preserve">  The alternate to "Search Reminder" is go to "Reminder Recorder" and filter on date column.</t>
    </r>
  </si>
  <si>
    <r>
      <rPr>
        <sz val="12"/>
        <rFont val="Calibri"/>
        <charset val="134"/>
      </rPr>
      <t xml:space="preserve"> 5. </t>
    </r>
    <r>
      <rPr>
        <b/>
        <sz val="12"/>
        <rFont val="Calibri"/>
        <charset val="134"/>
      </rPr>
      <t xml:space="preserve">My Memo </t>
    </r>
    <r>
      <rPr>
        <sz val="12"/>
        <rFont val="Calibri"/>
        <charset val="134"/>
      </rPr>
      <t xml:space="preserve">-  is just like a notepad, where in users can enter short notes for future references. </t>
    </r>
  </si>
  <si>
    <r>
      <t xml:space="preserve"> 6. </t>
    </r>
    <r>
      <rPr>
        <b/>
        <sz val="12"/>
        <rFont val="Calibri"/>
        <charset val="134"/>
      </rPr>
      <t>Digital Directory</t>
    </r>
    <r>
      <rPr>
        <sz val="12"/>
        <rFont val="Calibri"/>
        <charset val="134"/>
      </rPr>
      <t xml:space="preserve"> - is a database that can store phone numbers, birthdays, anniversarys, blood group of  (XXX - DEPENDS ON VERSION PURCHASED) members. The data can be pulled up by search option provided on the top of Digital Directory and on Home Page. It can display automatic alerts for birthday's and annivarsary's stored, based on system date. The user can go to "Directory Alert" list  or can filter the data in "Birthday Alert" and "Anniversary Alert" column. </t>
    </r>
  </si>
  <si>
    <r>
      <rPr>
        <sz val="12"/>
        <rFont val="Calibri"/>
        <charset val="134"/>
      </rPr>
      <t xml:space="preserve"> 7. </t>
    </r>
    <r>
      <rPr>
        <b/>
        <sz val="12"/>
        <rFont val="Calibri"/>
        <charset val="134"/>
      </rPr>
      <t>Directory Alerts</t>
    </r>
    <r>
      <rPr>
        <sz val="12"/>
        <rFont val="Calibri"/>
        <charset val="134"/>
      </rPr>
      <t xml:space="preserve"> - Shows alerts for Today's and Tomorrow's Birthdays and Anniversarys. As the birthday and anniversary dates are based on date and month so the alerts popup every year, users do not have to change year for reminders.</t>
    </r>
  </si>
  <si>
    <r>
      <rPr>
        <b/>
        <i/>
        <u/>
        <sz val="14"/>
        <color indexed="12"/>
        <rFont val="Calibri"/>
        <charset val="134"/>
      </rPr>
      <t xml:space="preserve">NOTE :- 
</t>
    </r>
    <r>
      <rPr>
        <b/>
        <sz val="14"/>
        <color indexed="12"/>
        <rFont val="Calibri"/>
        <charset val="134"/>
      </rPr>
      <t>**</t>
    </r>
    <r>
      <rPr>
        <b/>
        <i/>
        <sz val="14"/>
        <color indexed="12"/>
        <rFont val="Calibri"/>
        <charset val="134"/>
      </rPr>
      <t xml:space="preserve"> Users are requested to save the file with a different name on their device storage (Memory Cards, Pen Drives, HDD, etc.) as soon as they open it for the first time and use the same file for usage; and keep the original for distribution or backup. KLiK Reminder can also be downloaded from www.klikinfotech.com **</t>
    </r>
    <r>
      <rPr>
        <b/>
        <sz val="14"/>
        <color indexed="12"/>
        <rFont val="Calibri"/>
        <charset val="134"/>
      </rPr>
      <t xml:space="preserve">
</t>
    </r>
  </si>
  <si>
    <t>1. Although the application is versatile and can work on any office software, but if users are facing any issues with working of  KLiK Reminder, may download WPS Office from Internet on their devices. (WPS Office is available free of cost for all major operating systems, can also be downloaded from www.klikinfotech.com).</t>
  </si>
  <si>
    <t xml:space="preserve">2. In any case if user is not able to enter date in (dd/mm/yyyy) format, then they are requested to follow the date format supported by their system or device, or change the Regional and Language settings of their system. If the date entered by user is correct and accepted by the system then the software will display day (Sun, Mon, Tue, etc) besides the date. The application works with current date sync with device date, so always verify the application's system date, if not matching, searching any data in the application will update the application's date and also activate the save icon, if then also not matching, probably your software has corrupted, transfer all your data to new application or ask for help, send us a mail. </t>
  </si>
  <si>
    <t>3. It is advisable to over  write the expired data, or delete the expired data as this avoids cluttering of data and also reduces the file size, which enables faster operations. Users may also use "Tab" on keyboards to go to next cell towards right. The system works faster after a save, and the working speed of the software depends on the hardware configuration of the device. Smart Phone and Tab users are advised, not to close the application, instead minimise the application for future use and activate it from "HOME" button whenever required and always save the application.</t>
  </si>
  <si>
    <t>4. Use (Ctrl+F or Find option) to find any data; and to filter any column, click on the down arrow provided in the column head through out the pages.</t>
  </si>
  <si>
    <t>5. For shifting any data within KLiK Reminder or accross other versions of KLiK Reminder, please select the area &gt; copy &gt; paste special &gt; paste values.</t>
  </si>
  <si>
    <t>6. To take backup of KLiK Reminder, just copy and paste the file to your desired place. (It is always advisable to store a backup of your database)</t>
  </si>
  <si>
    <t>Now stay tension less, as your valuable data is safe even if your device fails.....</t>
  </si>
  <si>
    <t>HOME PAGE</t>
  </si>
  <si>
    <t>REMINDER RECORDER</t>
  </si>
  <si>
    <t>Total Capacity : 25</t>
  </si>
  <si>
    <t>Today's Reminder</t>
  </si>
  <si>
    <t>Tomorrow's Reminder</t>
  </si>
  <si>
    <t>Users may Click on the down arrow key provided on column heads to filter data and use (Ctrl+F or Find) option to search any data.</t>
  </si>
  <si>
    <t>REC.NO.</t>
  </si>
  <si>
    <t>ALERT</t>
  </si>
  <si>
    <t>** DATE 
(Compulsory Fill)</t>
  </si>
  <si>
    <t>REMINDER 1</t>
  </si>
  <si>
    <t>REMINDER 2</t>
  </si>
  <si>
    <t>REMINDER 3</t>
  </si>
  <si>
    <t>REMINDER 4</t>
  </si>
  <si>
    <t>REMINDER 5</t>
  </si>
  <si>
    <t>REMINDER 6</t>
  </si>
  <si>
    <t>REMINDER 7</t>
  </si>
  <si>
    <t>REMINDER 8</t>
  </si>
  <si>
    <t>REMINDER 9</t>
  </si>
  <si>
    <t>REMINDER 10</t>
  </si>
  <si>
    <t>REMINDER 11</t>
  </si>
  <si>
    <t>REMINDER 12</t>
  </si>
  <si>
    <t>REMINDER 13</t>
  </si>
  <si>
    <t>REMINDER 14</t>
  </si>
  <si>
    <t>REMINDER 15</t>
  </si>
  <si>
    <t>REMINDER 16</t>
  </si>
  <si>
    <t>REMINDER 17</t>
  </si>
  <si>
    <t>REMINDER 18</t>
  </si>
  <si>
    <t>REMINDER 19</t>
  </si>
  <si>
    <t>REMINDER 20</t>
  </si>
  <si>
    <t>REMINDER 21</t>
  </si>
  <si>
    <t>REMINDER 22</t>
  </si>
  <si>
    <t>REMINDER 23</t>
  </si>
  <si>
    <t>REMINDER 24</t>
  </si>
  <si>
    <t>REMINDER 25</t>
  </si>
  <si>
    <t>ddm dt sl</t>
  </si>
  <si>
    <t>ddm dt</t>
  </si>
  <si>
    <t>REMINDER ALERTs</t>
  </si>
  <si>
    <t>TODAY'S DATE</t>
  </si>
  <si>
    <t>TODAY's REMINDERs</t>
  </si>
  <si>
    <t>Reminder No.</t>
  </si>
  <si>
    <t>TOMORROW'S DATE</t>
  </si>
  <si>
    <t>TOMORROW's REMINDERs</t>
  </si>
  <si>
    <t>Your tomorrow's reminders are ....</t>
  </si>
  <si>
    <t>SELECT DATE</t>
  </si>
  <si>
    <t>SEARCH REMINDER</t>
  </si>
  <si>
    <t>Rec. No.</t>
  </si>
  <si>
    <t>Date</t>
  </si>
  <si>
    <t>Topic / Group</t>
  </si>
  <si>
    <t>** Memo / Task List (Compulsory Fill)</t>
  </si>
  <si>
    <t>MY DIGITAL DIRECTORY</t>
  </si>
  <si>
    <t>Alerts Table</t>
  </si>
  <si>
    <r>
      <rPr>
        <b/>
        <sz val="12"/>
        <color indexed="12"/>
        <rFont val="Times New Roman"/>
        <charset val="134"/>
      </rPr>
      <t>Select Name</t>
    </r>
    <r>
      <rPr>
        <sz val="12"/>
        <color indexed="12"/>
        <rFont val="Times New Roman"/>
        <charset val="134"/>
      </rPr>
      <t xml:space="preserve"> (Menu based on Group-Name-Recognation Tag)</t>
    </r>
  </si>
  <si>
    <t>QUICK LINK - to Directory Alerts list</t>
  </si>
  <si>
    <t>Please click on the drop down arrow of the column heads to filter respective column inforamtions or to see the birthday / aniversary lists.</t>
  </si>
  <si>
    <t>Rec.No.</t>
  </si>
  <si>
    <t>Name</t>
  </si>
  <si>
    <t>** Recognation Tag 
(Compulsory Fill)</t>
  </si>
  <si>
    <t>Group</t>
  </si>
  <si>
    <t>group-NAME &amp; RECOGNITION</t>
  </si>
  <si>
    <t>DDM SL</t>
  </si>
  <si>
    <t>DDM NAME</t>
  </si>
  <si>
    <t>BDAY RPT SEL</t>
  </si>
  <si>
    <t>BDAY RPT SL</t>
  </si>
  <si>
    <t>ADAY RPT SEL</t>
  </si>
  <si>
    <t>ADAY RPT SL</t>
  </si>
  <si>
    <t>BIRTH DAY ALERT's</t>
  </si>
  <si>
    <t>Sl.No.</t>
  </si>
  <si>
    <t>Alarm</t>
  </si>
  <si>
    <t>Recognition Tag</t>
  </si>
  <si>
    <t>ANNIVERSARY ALERT's</t>
  </si>
</sst>
</file>

<file path=xl/styles.xml><?xml version="1.0" encoding="utf-8"?>
<styleSheet xmlns="http://schemas.openxmlformats.org/spreadsheetml/2006/main">
  <numFmts count="7">
    <numFmt numFmtId="176" formatCode="dd\-mmm"/>
    <numFmt numFmtId="43" formatCode="_-* #,##0.00_-;\-* #,##0.00_-;_-* &quot;-&quot;??_-;_-@_-"/>
    <numFmt numFmtId="41" formatCode="_-* #,##0_-;\-* #,##0_-;_-* &quot;-&quot;_-;_-@_-"/>
    <numFmt numFmtId="177" formatCode="dd/mm/yyyy\ ddd"/>
    <numFmt numFmtId="44" formatCode="_-&quot;£&quot;* #,##0.00_-;\-&quot;£&quot;* #,##0.00_-;_-&quot;£&quot;* &quot;-&quot;??_-;_-@_-"/>
    <numFmt numFmtId="42" formatCode="_-&quot;£&quot;* #,##0_-;\-&quot;£&quot;* #,##0_-;_-&quot;£&quot;* &quot;-&quot;_-;_-@_-"/>
    <numFmt numFmtId="178" formatCode="dd/mm/yyyy;@"/>
  </numFmts>
  <fonts count="65">
    <font>
      <sz val="12"/>
      <name val="Times New Roman"/>
      <charset val="134"/>
    </font>
    <font>
      <u/>
      <sz val="12"/>
      <color indexed="12"/>
      <name val="Times New Roman"/>
      <charset val="134"/>
    </font>
    <font>
      <sz val="12"/>
      <color indexed="12"/>
      <name val="Times New Roman"/>
      <charset val="134"/>
    </font>
    <font>
      <b/>
      <sz val="11"/>
      <color indexed="8"/>
      <name val="Times New Roman"/>
      <charset val="134"/>
    </font>
    <font>
      <sz val="26"/>
      <color indexed="12"/>
      <name val="Times New Roman"/>
      <charset val="134"/>
    </font>
    <font>
      <sz val="12"/>
      <color indexed="10"/>
      <name val="Times New Roman"/>
      <charset val="134"/>
    </font>
    <font>
      <b/>
      <sz val="12"/>
      <color indexed="12"/>
      <name val="Times New Roman"/>
      <charset val="134"/>
    </font>
    <font>
      <u/>
      <sz val="16"/>
      <color indexed="8"/>
      <name val="Times New Roman"/>
      <charset val="134"/>
    </font>
    <font>
      <sz val="12"/>
      <color indexed="8"/>
      <name val="Times New Roman"/>
      <charset val="134"/>
    </font>
    <font>
      <sz val="11"/>
      <color indexed="8"/>
      <name val="Times New Roman"/>
      <charset val="134"/>
    </font>
    <font>
      <sz val="24"/>
      <name val="Times New Roman"/>
      <charset val="134"/>
    </font>
    <font>
      <sz val="16"/>
      <color indexed="12"/>
      <name val="Times New Roman"/>
      <charset val="134"/>
    </font>
    <font>
      <b/>
      <sz val="12"/>
      <name val="Times New Roman"/>
      <charset val="134"/>
    </font>
    <font>
      <b/>
      <sz val="14"/>
      <color indexed="12"/>
      <name val="Times New Roman"/>
      <charset val="134"/>
    </font>
    <font>
      <b/>
      <sz val="26"/>
      <color indexed="12"/>
      <name val="Times New Roman"/>
      <charset val="134"/>
    </font>
    <font>
      <sz val="18"/>
      <name val="Times New Roman"/>
      <charset val="134"/>
    </font>
    <font>
      <sz val="18"/>
      <color indexed="8"/>
      <name val="Times New Roman"/>
      <charset val="134"/>
    </font>
    <font>
      <sz val="12"/>
      <color indexed="22"/>
      <name val="Times New Roman"/>
      <charset val="134"/>
    </font>
    <font>
      <sz val="48"/>
      <color indexed="12"/>
      <name val="Calibri"/>
      <charset val="134"/>
    </font>
    <font>
      <sz val="48"/>
      <color indexed="9"/>
      <name val="Calibri"/>
      <charset val="134"/>
    </font>
    <font>
      <b/>
      <sz val="16"/>
      <color indexed="12"/>
      <name val="Times New Roman"/>
      <charset val="134"/>
    </font>
    <font>
      <u/>
      <sz val="14"/>
      <color indexed="12"/>
      <name val="Times New Roman"/>
      <charset val="134"/>
    </font>
    <font>
      <sz val="14"/>
      <color indexed="12"/>
      <name val="Times New Roman"/>
      <charset val="134"/>
    </font>
    <font>
      <b/>
      <i/>
      <sz val="12"/>
      <name val="Times New Roman"/>
      <charset val="134"/>
    </font>
    <font>
      <b/>
      <i/>
      <u/>
      <sz val="12"/>
      <color indexed="12"/>
      <name val="Calibri"/>
      <charset val="134"/>
    </font>
    <font>
      <sz val="12"/>
      <color indexed="11"/>
      <name val="Times New Roman"/>
      <charset val="134"/>
    </font>
    <font>
      <b/>
      <i/>
      <u/>
      <sz val="12"/>
      <color indexed="11"/>
      <name val="Times New Roman"/>
      <charset val="134"/>
    </font>
    <font>
      <sz val="12"/>
      <name val="Calibri"/>
      <charset val="134"/>
    </font>
    <font>
      <b/>
      <sz val="12"/>
      <name val="Calibri"/>
      <charset val="134"/>
    </font>
    <font>
      <b/>
      <i/>
      <sz val="12"/>
      <name val="Calibri"/>
      <charset val="134"/>
    </font>
    <font>
      <b/>
      <sz val="16"/>
      <name val="Calibri"/>
      <charset val="134"/>
    </font>
    <font>
      <b/>
      <i/>
      <u/>
      <sz val="14"/>
      <color indexed="12"/>
      <name val="Calibri"/>
      <charset val="134"/>
    </font>
    <font>
      <u/>
      <sz val="12"/>
      <color indexed="12"/>
      <name val="Calibri"/>
      <charset val="134"/>
    </font>
    <font>
      <sz val="12"/>
      <color indexed="12"/>
      <name val="Calibri"/>
      <charset val="134"/>
    </font>
    <font>
      <sz val="12"/>
      <color rgb="FFFFFFFF"/>
      <name val="Calibri"/>
      <charset val="134"/>
    </font>
    <font>
      <b/>
      <i/>
      <u/>
      <sz val="16"/>
      <name val="Calibri"/>
      <charset val="134"/>
    </font>
    <font>
      <b/>
      <sz val="14"/>
      <color indexed="12"/>
      <name val="Calibri"/>
      <charset val="134"/>
    </font>
    <font>
      <b/>
      <sz val="12"/>
      <color indexed="12"/>
      <name val="Calibri"/>
      <charset val="134"/>
    </font>
    <font>
      <sz val="11"/>
      <color theme="0"/>
      <name val="Calibri"/>
      <charset val="0"/>
      <scheme val="minor"/>
    </font>
    <font>
      <b/>
      <sz val="11"/>
      <color theme="3"/>
      <name val="Calibri"/>
      <charset val="134"/>
      <scheme val="minor"/>
    </font>
    <font>
      <b/>
      <sz val="15"/>
      <color theme="3"/>
      <name val="Calibri"/>
      <charset val="134"/>
      <scheme val="minor"/>
    </font>
    <font>
      <i/>
      <sz val="11"/>
      <color rgb="FF7F7F7F"/>
      <name val="Calibri"/>
      <charset val="0"/>
      <scheme val="minor"/>
    </font>
    <font>
      <u/>
      <sz val="12"/>
      <color indexed="20"/>
      <name val="宋体"/>
      <charset val="134"/>
    </font>
    <font>
      <u/>
      <sz val="12"/>
      <color indexed="39"/>
      <name val="Times New Roman"/>
      <charset val="134"/>
    </font>
    <font>
      <b/>
      <sz val="13"/>
      <color theme="3"/>
      <name val="Calibri"/>
      <charset val="134"/>
      <scheme val="minor"/>
    </font>
    <font>
      <sz val="11"/>
      <color theme="1"/>
      <name val="Calibri"/>
      <charset val="0"/>
      <scheme val="minor"/>
    </font>
    <font>
      <sz val="11"/>
      <color theme="1"/>
      <name val="Calibri"/>
      <charset val="134"/>
      <scheme val="minor"/>
    </font>
    <font>
      <b/>
      <sz val="11"/>
      <color rgb="FFFFFFFF"/>
      <name val="Calibri"/>
      <charset val="0"/>
      <scheme val="minor"/>
    </font>
    <font>
      <sz val="11"/>
      <color rgb="FF9C6500"/>
      <name val="Calibri"/>
      <charset val="0"/>
      <scheme val="minor"/>
    </font>
    <font>
      <b/>
      <sz val="11"/>
      <color theme="1"/>
      <name val="Calibri"/>
      <charset val="0"/>
      <scheme val="minor"/>
    </font>
    <font>
      <b/>
      <sz val="11"/>
      <color rgb="FFFA7D00"/>
      <name val="Calibri"/>
      <charset val="0"/>
      <scheme val="minor"/>
    </font>
    <font>
      <sz val="11"/>
      <color rgb="FF006100"/>
      <name val="Calibri"/>
      <charset val="0"/>
      <scheme val="minor"/>
    </font>
    <font>
      <sz val="11"/>
      <color rgb="FF3F3F76"/>
      <name val="Calibri"/>
      <charset val="0"/>
      <scheme val="minor"/>
    </font>
    <font>
      <sz val="11"/>
      <color rgb="FFFF0000"/>
      <name val="Calibri"/>
      <charset val="0"/>
      <scheme val="minor"/>
    </font>
    <font>
      <sz val="11"/>
      <color rgb="FFFA7D00"/>
      <name val="Calibri"/>
      <charset val="0"/>
      <scheme val="minor"/>
    </font>
    <font>
      <b/>
      <sz val="11"/>
      <color rgb="FF3F3F3F"/>
      <name val="Calibri"/>
      <charset val="0"/>
      <scheme val="minor"/>
    </font>
    <font>
      <b/>
      <sz val="18"/>
      <color theme="3"/>
      <name val="Calibri"/>
      <charset val="134"/>
      <scheme val="minor"/>
    </font>
    <font>
      <sz val="11"/>
      <color rgb="FF9C0006"/>
      <name val="Calibri"/>
      <charset val="0"/>
      <scheme val="minor"/>
    </font>
    <font>
      <sz val="48"/>
      <color indexed="52"/>
      <name val="Calibri"/>
      <charset val="134"/>
    </font>
    <font>
      <sz val="12"/>
      <color indexed="53"/>
      <name val="Times New Roman"/>
      <charset val="134"/>
    </font>
    <font>
      <b/>
      <i/>
      <sz val="12"/>
      <color indexed="12"/>
      <name val="Calibri"/>
      <charset val="134"/>
    </font>
    <font>
      <b/>
      <sz val="12"/>
      <color rgb="FFFFFFFF"/>
      <name val="Calibri"/>
      <charset val="134"/>
    </font>
    <font>
      <b/>
      <i/>
      <sz val="14"/>
      <name val="Calibri"/>
      <charset val="134"/>
    </font>
    <font>
      <i/>
      <sz val="14"/>
      <name val="Calibri"/>
      <charset val="134"/>
    </font>
    <font>
      <b/>
      <i/>
      <sz val="14"/>
      <color indexed="12"/>
      <name val="Calibri"/>
      <charset val="134"/>
    </font>
  </fonts>
  <fills count="53">
    <fill>
      <patternFill patternType="none"/>
    </fill>
    <fill>
      <patternFill patternType="gray125"/>
    </fill>
    <fill>
      <patternFill patternType="solid">
        <fgColor indexed="24"/>
        <bgColor indexed="64"/>
      </patternFill>
    </fill>
    <fill>
      <patternFill patternType="solid">
        <fgColor indexed="60"/>
        <bgColor indexed="64"/>
      </patternFill>
    </fill>
    <fill>
      <patternFill patternType="solid">
        <fgColor indexed="47"/>
        <bgColor indexed="64"/>
      </patternFill>
    </fill>
    <fill>
      <patternFill patternType="solid">
        <fgColor indexed="46"/>
        <bgColor indexed="64"/>
      </patternFill>
    </fill>
    <fill>
      <patternFill patternType="solid">
        <fgColor indexed="22"/>
        <bgColor indexed="64"/>
      </patternFill>
    </fill>
    <fill>
      <patternFill patternType="solid">
        <fgColor indexed="48"/>
        <bgColor indexed="64"/>
      </patternFill>
    </fill>
    <fill>
      <patternFill patternType="solid">
        <fgColor indexed="44"/>
        <bgColor indexed="64"/>
      </patternFill>
    </fill>
    <fill>
      <patternFill patternType="solid">
        <fgColor indexed="57"/>
        <bgColor indexed="64"/>
      </patternFill>
    </fill>
    <fill>
      <patternFill patternType="solid">
        <fgColor indexed="42"/>
        <bgColor indexed="64"/>
      </patternFill>
    </fill>
    <fill>
      <patternFill patternType="solid">
        <fgColor indexed="12"/>
        <bgColor indexed="64"/>
      </patternFill>
    </fill>
    <fill>
      <patternFill patternType="solid">
        <fgColor indexed="50"/>
        <bgColor indexed="64"/>
      </patternFill>
    </fill>
    <fill>
      <patternFill patternType="solid">
        <fgColor indexed="8"/>
        <bgColor indexed="64"/>
      </patternFill>
    </fill>
    <fill>
      <patternFill patternType="solid">
        <fgColor indexed="53"/>
        <bgColor indexed="64"/>
      </patternFill>
    </fill>
    <fill>
      <patternFill patternType="solid">
        <fgColor indexed="40"/>
        <bgColor indexed="64"/>
      </patternFill>
    </fill>
    <fill>
      <patternFill patternType="solid">
        <fgColor indexed="51"/>
        <bgColor indexed="64"/>
      </patternFill>
    </fill>
    <fill>
      <patternFill patternType="solid">
        <fgColor indexed="37"/>
        <bgColor indexed="64"/>
      </patternFill>
    </fill>
    <fill>
      <patternFill patternType="solid">
        <fgColor indexed="19"/>
        <bgColor indexed="64"/>
      </patternFill>
    </fill>
    <fill>
      <patternFill patternType="solid">
        <fgColor indexed="39"/>
        <bgColor indexed="64"/>
      </patternFill>
    </fill>
    <fill>
      <patternFill patternType="solid">
        <fgColor indexed="52"/>
        <bgColor indexed="64"/>
      </patternFill>
    </fill>
    <fill>
      <patternFill patternType="solid">
        <fgColor indexed="55"/>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5"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A5A5A5"/>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tint="0.599993896298105"/>
        <bgColor indexed="64"/>
      </patternFill>
    </fill>
  </fills>
  <borders count="35">
    <border>
      <left/>
      <right/>
      <top/>
      <bottom/>
      <diagonal/>
    </border>
    <border>
      <left style="thin">
        <color indexed="65"/>
      </left>
      <right style="thin">
        <color indexed="65"/>
      </right>
      <top style="thin">
        <color indexed="65"/>
      </top>
      <bottom style="thin">
        <color indexed="65"/>
      </bottom>
      <diagonal/>
    </border>
    <border>
      <left style="dotted">
        <color indexed="53"/>
      </left>
      <right style="dotted">
        <color indexed="53"/>
      </right>
      <top style="dotted">
        <color indexed="53"/>
      </top>
      <bottom style="dotted">
        <color indexed="53"/>
      </bottom>
      <diagonal/>
    </border>
    <border>
      <left style="thin">
        <color indexed="65"/>
      </left>
      <right/>
      <top style="thin">
        <color indexed="65"/>
      </top>
      <bottom style="thin">
        <color indexed="65"/>
      </bottom>
      <diagonal/>
    </border>
    <border>
      <left/>
      <right/>
      <top style="thin">
        <color indexed="65"/>
      </top>
      <bottom style="thin">
        <color indexed="65"/>
      </bottom>
      <diagonal/>
    </border>
    <border>
      <left style="double">
        <color indexed="65"/>
      </left>
      <right style="double">
        <color indexed="65"/>
      </right>
      <top style="double">
        <color indexed="65"/>
      </top>
      <bottom style="double">
        <color indexed="65"/>
      </bottom>
      <diagonal/>
    </border>
    <border>
      <left style="dotted">
        <color indexed="53"/>
      </left>
      <right style="dotted">
        <color indexed="53"/>
      </right>
      <top/>
      <bottom style="dotted">
        <color indexed="53"/>
      </bottom>
      <diagonal/>
    </border>
    <border>
      <left style="thin">
        <color indexed="65"/>
      </left>
      <right style="thin">
        <color indexed="65"/>
      </right>
      <top style="thin">
        <color indexed="65"/>
      </top>
      <bottom/>
      <diagonal/>
    </border>
    <border>
      <left style="thin">
        <color indexed="65"/>
      </left>
      <right style="thin">
        <color indexed="65"/>
      </right>
      <top/>
      <bottom style="thin">
        <color indexed="65"/>
      </bottom>
      <diagonal/>
    </border>
    <border>
      <left/>
      <right style="thin">
        <color indexed="65"/>
      </right>
      <top style="thin">
        <color indexed="65"/>
      </top>
      <bottom style="thin">
        <color indexed="65"/>
      </bottom>
      <diagonal/>
    </border>
    <border>
      <left style="dotted">
        <color indexed="19"/>
      </left>
      <right style="dotted">
        <color indexed="19"/>
      </right>
      <top style="dotted">
        <color indexed="19"/>
      </top>
      <bottom style="dotted">
        <color indexed="19"/>
      </bottom>
      <diagonal/>
    </border>
    <border>
      <left/>
      <right style="thin">
        <color indexed="65"/>
      </right>
      <top style="thin">
        <color indexed="65"/>
      </top>
      <bottom/>
      <diagonal/>
    </border>
    <border>
      <left/>
      <right style="dotted">
        <color indexed="53"/>
      </right>
      <top/>
      <bottom style="dotted">
        <color indexed="53"/>
      </bottom>
      <diagonal/>
    </border>
    <border>
      <left/>
      <right style="dotted">
        <color indexed="53"/>
      </right>
      <top style="dotted">
        <color indexed="53"/>
      </top>
      <bottom style="dotted">
        <color indexed="53"/>
      </bottom>
      <diagonal/>
    </border>
    <border>
      <left style="thick">
        <color indexed="65"/>
      </left>
      <right style="thin">
        <color indexed="65"/>
      </right>
      <top style="thin">
        <color indexed="65"/>
      </top>
      <bottom/>
      <diagonal/>
    </border>
    <border>
      <left style="thin">
        <color indexed="53"/>
      </left>
      <right/>
      <top style="thin">
        <color indexed="53"/>
      </top>
      <bottom/>
      <diagonal/>
    </border>
    <border>
      <left/>
      <right/>
      <top style="thin">
        <color indexed="53"/>
      </top>
      <bottom/>
      <diagonal/>
    </border>
    <border>
      <left/>
      <right style="thin">
        <color indexed="53"/>
      </right>
      <top style="thin">
        <color indexed="53"/>
      </top>
      <bottom/>
      <diagonal/>
    </border>
    <border>
      <left style="thin">
        <color indexed="53"/>
      </left>
      <right/>
      <top/>
      <bottom/>
      <diagonal/>
    </border>
    <border>
      <left/>
      <right style="thin">
        <color indexed="53"/>
      </right>
      <top/>
      <bottom/>
      <diagonal/>
    </border>
    <border>
      <left style="medium">
        <color indexed="53"/>
      </left>
      <right/>
      <top style="medium">
        <color indexed="53"/>
      </top>
      <bottom style="medium">
        <color indexed="53"/>
      </bottom>
      <diagonal/>
    </border>
    <border>
      <left style="medium">
        <color indexed="53"/>
      </left>
      <right style="medium">
        <color indexed="53"/>
      </right>
      <top style="medium">
        <color indexed="53"/>
      </top>
      <bottom style="medium">
        <color indexed="53"/>
      </bottom>
      <diagonal/>
    </border>
    <border>
      <left style="dotted">
        <color indexed="55"/>
      </left>
      <right style="dotted">
        <color indexed="55"/>
      </right>
      <top style="dotted">
        <color indexed="55"/>
      </top>
      <bottom style="dotted">
        <color indexed="65"/>
      </bottom>
      <diagonal/>
    </border>
    <border>
      <left style="dotted">
        <color indexed="55"/>
      </left>
      <right style="dotted">
        <color indexed="55"/>
      </right>
      <top style="dotted">
        <color indexed="55"/>
      </top>
      <bottom style="dotted">
        <color indexed="55"/>
      </bottom>
      <diagonal/>
    </border>
    <border>
      <left style="dotted">
        <color indexed="55"/>
      </left>
      <right style="dotted">
        <color indexed="55"/>
      </right>
      <top style="dotted">
        <color indexed="65"/>
      </top>
      <bottom style="dotted">
        <color indexed="55"/>
      </bottom>
      <diagonal/>
    </border>
    <border>
      <left/>
      <right/>
      <top style="thin">
        <color indexed="65"/>
      </top>
      <bottom/>
      <diagonal/>
    </border>
    <border>
      <left style="thin">
        <color indexed="65"/>
      </left>
      <right style="thick">
        <color indexed="65"/>
      </right>
      <top style="thin">
        <color indexed="65"/>
      </top>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45" fillId="50" borderId="0" applyNumberFormat="0" applyBorder="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47" fillId="30" borderId="30" applyNumberFormat="0" applyAlignment="0" applyProtection="0">
      <alignment vertical="center"/>
    </xf>
    <xf numFmtId="0" fontId="44" fillId="0" borderId="28" applyNumberFormat="0" applyFill="0" applyAlignment="0" applyProtection="0">
      <alignment vertical="center"/>
    </xf>
    <xf numFmtId="0" fontId="46" fillId="29" borderId="29" applyNumberFormat="0" applyFont="0" applyAlignment="0" applyProtection="0">
      <alignment vertical="center"/>
    </xf>
    <xf numFmtId="0" fontId="43" fillId="0" borderId="0" applyNumberFormat="0" applyFill="0" applyBorder="0" applyAlignment="0" applyProtection="0">
      <alignment vertical="center"/>
    </xf>
    <xf numFmtId="0" fontId="38" fillId="43" borderId="0" applyNumberFormat="0" applyBorder="0" applyAlignment="0" applyProtection="0">
      <alignment vertical="center"/>
    </xf>
    <xf numFmtId="0" fontId="42" fillId="0" borderId="0" applyNumberFormat="0" applyFill="0" applyBorder="0" applyAlignment="0" applyProtection="0">
      <alignment vertical="center"/>
    </xf>
    <xf numFmtId="0" fontId="45" fillId="52" borderId="0" applyNumberFormat="0" applyBorder="0" applyAlignment="0" applyProtection="0">
      <alignment vertical="center"/>
    </xf>
    <xf numFmtId="0" fontId="53" fillId="0" borderId="0" applyNumberFormat="0" applyFill="0" applyBorder="0" applyAlignment="0" applyProtection="0">
      <alignment vertical="center"/>
    </xf>
    <xf numFmtId="0" fontId="45" fillId="28" borderId="0" applyNumberFormat="0" applyBorder="0" applyAlignment="0" applyProtection="0">
      <alignment vertical="center"/>
    </xf>
    <xf numFmtId="0" fontId="5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0" fillId="0" borderId="28" applyNumberFormat="0" applyFill="0" applyAlignment="0" applyProtection="0">
      <alignment vertical="center"/>
    </xf>
    <xf numFmtId="0" fontId="39" fillId="0" borderId="27" applyNumberFormat="0" applyFill="0" applyAlignment="0" applyProtection="0">
      <alignment vertical="center"/>
    </xf>
    <xf numFmtId="0" fontId="39" fillId="0" borderId="0" applyNumberFormat="0" applyFill="0" applyBorder="0" applyAlignment="0" applyProtection="0">
      <alignment vertical="center"/>
    </xf>
    <xf numFmtId="0" fontId="52" fillId="39" borderId="32" applyNumberFormat="0" applyAlignment="0" applyProtection="0">
      <alignment vertical="center"/>
    </xf>
    <xf numFmtId="0" fontId="38" fillId="42" borderId="0" applyNumberFormat="0" applyBorder="0" applyAlignment="0" applyProtection="0">
      <alignment vertical="center"/>
    </xf>
    <xf numFmtId="0" fontId="51" fillId="38" borderId="0" applyNumberFormat="0" applyBorder="0" applyAlignment="0" applyProtection="0">
      <alignment vertical="center"/>
    </xf>
    <xf numFmtId="0" fontId="55" fillId="37" borderId="34" applyNumberFormat="0" applyAlignment="0" applyProtection="0">
      <alignment vertical="center"/>
    </xf>
    <xf numFmtId="0" fontId="45" fillId="27" borderId="0" applyNumberFormat="0" applyBorder="0" applyAlignment="0" applyProtection="0">
      <alignment vertical="center"/>
    </xf>
    <xf numFmtId="0" fontId="50" fillId="37" borderId="32" applyNumberFormat="0" applyAlignment="0" applyProtection="0">
      <alignment vertical="center"/>
    </xf>
    <xf numFmtId="0" fontId="54" fillId="0" borderId="33" applyNumberFormat="0" applyFill="0" applyAlignment="0" applyProtection="0">
      <alignment vertical="center"/>
    </xf>
    <xf numFmtId="0" fontId="49" fillId="0" borderId="31" applyNumberFormat="0" applyFill="0" applyAlignment="0" applyProtection="0">
      <alignment vertical="center"/>
    </xf>
    <xf numFmtId="0" fontId="57" fillId="46" borderId="0" applyNumberFormat="0" applyBorder="0" applyAlignment="0" applyProtection="0">
      <alignment vertical="center"/>
    </xf>
    <xf numFmtId="0" fontId="48" fillId="36" borderId="0" applyNumberFormat="0" applyBorder="0" applyAlignment="0" applyProtection="0">
      <alignment vertical="center"/>
    </xf>
    <xf numFmtId="0" fontId="38" fillId="26" borderId="0" applyNumberFormat="0" applyBorder="0" applyAlignment="0" applyProtection="0">
      <alignment vertical="center"/>
    </xf>
    <xf numFmtId="0" fontId="45" fillId="49" borderId="0" applyNumberFormat="0" applyBorder="0" applyAlignment="0" applyProtection="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45" fillId="35" borderId="0" applyNumberFormat="0" applyBorder="0" applyAlignment="0" applyProtection="0">
      <alignment vertical="center"/>
    </xf>
    <xf numFmtId="0" fontId="45" fillId="40" borderId="0" applyNumberFormat="0" applyBorder="0" applyAlignment="0" applyProtection="0">
      <alignment vertical="center"/>
    </xf>
    <xf numFmtId="0" fontId="38" fillId="25" borderId="0" applyNumberFormat="0" applyBorder="0" applyAlignment="0" applyProtection="0">
      <alignment vertical="center"/>
    </xf>
    <xf numFmtId="0" fontId="38" fillId="24" borderId="0" applyNumberFormat="0" applyBorder="0" applyAlignment="0" applyProtection="0">
      <alignment vertical="center"/>
    </xf>
    <xf numFmtId="0" fontId="45" fillId="34" borderId="0" applyNumberFormat="0" applyBorder="0" applyAlignment="0" applyProtection="0">
      <alignment vertical="center"/>
    </xf>
    <xf numFmtId="0" fontId="38" fillId="23" borderId="0" applyNumberFormat="0" applyBorder="0" applyAlignment="0" applyProtection="0">
      <alignment vertical="center"/>
    </xf>
    <xf numFmtId="0" fontId="45" fillId="48" borderId="0" applyNumberFormat="0" applyBorder="0" applyAlignment="0" applyProtection="0">
      <alignment vertical="center"/>
    </xf>
    <xf numFmtId="0" fontId="45" fillId="32" borderId="0" applyNumberFormat="0" applyBorder="0" applyAlignment="0" applyProtection="0">
      <alignment vertical="center"/>
    </xf>
    <xf numFmtId="0" fontId="38" fillId="22" borderId="0" applyNumberFormat="0" applyBorder="0" applyAlignment="0" applyProtection="0">
      <alignment vertical="center"/>
    </xf>
    <xf numFmtId="0" fontId="45" fillId="51" borderId="0" applyNumberFormat="0" applyBorder="0" applyAlignment="0" applyProtection="0">
      <alignment vertical="center"/>
    </xf>
    <xf numFmtId="0" fontId="38" fillId="45" borderId="0" applyNumberFormat="0" applyBorder="0" applyAlignment="0" applyProtection="0">
      <alignment vertical="center"/>
    </xf>
    <xf numFmtId="0" fontId="38" fillId="31" borderId="0" applyNumberFormat="0" applyBorder="0" applyAlignment="0" applyProtection="0">
      <alignment vertical="center"/>
    </xf>
    <xf numFmtId="0" fontId="45" fillId="47" borderId="0" applyNumberFormat="0" applyBorder="0" applyAlignment="0" applyProtection="0">
      <alignment vertical="center"/>
    </xf>
    <xf numFmtId="0" fontId="38" fillId="44" borderId="0" applyNumberFormat="0" applyBorder="0" applyAlignment="0" applyProtection="0">
      <alignment vertical="center"/>
    </xf>
  </cellStyleXfs>
  <cellXfs count="238">
    <xf numFmtId="0" fontId="0" fillId="0" borderId="0" xfId="0">
      <alignment vertical="center"/>
    </xf>
    <xf numFmtId="0" fontId="0" fillId="0" borderId="0" xfId="0" applyAlignment="1" applyProtection="1">
      <alignment horizontal="center" vertical="center"/>
      <protection hidden="1"/>
    </xf>
    <xf numFmtId="0" fontId="0" fillId="0" borderId="0" xfId="0" applyProtection="1">
      <alignment vertical="center"/>
      <protection hidden="1"/>
    </xf>
    <xf numFmtId="0" fontId="1" fillId="2" borderId="1" xfId="10" applyNumberFormat="1" applyFont="1" applyFill="1" applyBorder="1" applyAlignment="1" applyProtection="1">
      <alignment horizontal="center" vertical="center"/>
      <protection hidden="1"/>
    </xf>
    <xf numFmtId="0" fontId="2" fillId="3" borderId="1" xfId="0" applyFont="1" applyFill="1" applyBorder="1" applyAlignment="1" applyProtection="1">
      <alignment horizontal="center" vertical="center"/>
      <protection hidden="1"/>
    </xf>
    <xf numFmtId="177" fontId="3" fillId="4" borderId="1" xfId="0" applyNumberFormat="1" applyFont="1" applyFill="1" applyBorder="1" applyAlignment="1" applyProtection="1">
      <alignment horizontal="center" vertical="center"/>
      <protection hidden="1"/>
    </xf>
    <xf numFmtId="0" fontId="4" fillId="5" borderId="1" xfId="0" applyFont="1" applyFill="1" applyBorder="1" applyAlignment="1" applyProtection="1">
      <alignment horizontal="center" vertical="center"/>
      <protection hidden="1"/>
    </xf>
    <xf numFmtId="0" fontId="0" fillId="6" borderId="0" xfId="0" applyFill="1" applyAlignment="1" applyProtection="1">
      <alignment horizontal="center" vertical="center"/>
      <protection hidden="1"/>
    </xf>
    <xf numFmtId="0" fontId="0" fillId="6" borderId="0" xfId="0" applyFill="1" applyProtection="1">
      <alignment vertical="center"/>
      <protection hidden="1"/>
    </xf>
    <xf numFmtId="0" fontId="2" fillId="7" borderId="2" xfId="0" applyNumberFormat="1" applyFont="1" applyFill="1" applyBorder="1" applyAlignment="1" applyProtection="1">
      <alignment horizontal="center" vertical="center"/>
      <protection hidden="1"/>
    </xf>
    <xf numFmtId="0" fontId="0" fillId="0" borderId="2" xfId="0" applyNumberFormat="1" applyBorder="1" applyAlignment="1" applyProtection="1">
      <alignment horizontal="center" vertical="center"/>
      <protection hidden="1"/>
    </xf>
    <xf numFmtId="176" fontId="0" fillId="0" borderId="2" xfId="0" applyNumberFormat="1" applyFill="1" applyBorder="1" applyAlignment="1" applyProtection="1">
      <alignment horizontal="center" vertical="center"/>
      <protection hidden="1"/>
    </xf>
    <xf numFmtId="0" fontId="0" fillId="0" borderId="2" xfId="0" applyNumberFormat="1" applyBorder="1" applyAlignment="1" applyProtection="1">
      <alignment horizontal="left" vertical="center"/>
      <protection hidden="1"/>
    </xf>
    <xf numFmtId="0" fontId="0" fillId="0" borderId="2" xfId="0" applyNumberFormat="1" applyBorder="1" applyProtection="1">
      <alignment vertical="center"/>
      <protection hidden="1"/>
    </xf>
    <xf numFmtId="0" fontId="0" fillId="8" borderId="2" xfId="0" applyNumberFormat="1" applyFill="1" applyBorder="1" applyAlignment="1" applyProtection="1">
      <alignment horizontal="center" vertical="center"/>
      <protection hidden="1"/>
    </xf>
    <xf numFmtId="176" fontId="0" fillId="8" borderId="2" xfId="0" applyNumberFormat="1" applyFill="1" applyBorder="1" applyAlignment="1" applyProtection="1">
      <alignment horizontal="center" vertical="center"/>
      <protection hidden="1"/>
    </xf>
    <xf numFmtId="0" fontId="0" fillId="8" borderId="2" xfId="0" applyNumberFormat="1" applyFill="1" applyBorder="1" applyAlignment="1" applyProtection="1">
      <alignment horizontal="left" vertical="center"/>
      <protection hidden="1"/>
    </xf>
    <xf numFmtId="0" fontId="0" fillId="8" borderId="2" xfId="0" applyNumberFormat="1" applyFill="1" applyBorder="1" applyProtection="1">
      <alignment vertical="center"/>
      <protection hidden="1"/>
    </xf>
    <xf numFmtId="176" fontId="0" fillId="0" borderId="2" xfId="0" applyNumberFormat="1" applyBorder="1" applyAlignment="1" applyProtection="1">
      <alignment horizontal="center" vertical="center"/>
      <protection hidden="1"/>
    </xf>
    <xf numFmtId="0" fontId="0" fillId="3" borderId="0" xfId="0" applyFill="1" applyAlignment="1" applyProtection="1">
      <alignment horizontal="center" vertical="center"/>
      <protection hidden="1"/>
    </xf>
    <xf numFmtId="0" fontId="0" fillId="3" borderId="0" xfId="0" applyFill="1" applyProtection="1">
      <alignment vertical="center"/>
      <protection hidden="1"/>
    </xf>
    <xf numFmtId="0" fontId="4" fillId="9" borderId="1" xfId="0" applyFont="1" applyFill="1" applyBorder="1" applyAlignment="1" applyProtection="1">
      <alignment horizontal="center" vertical="center"/>
      <protection hidden="1"/>
    </xf>
    <xf numFmtId="0" fontId="2" fillId="9" borderId="2" xfId="0" applyNumberFormat="1" applyFont="1" applyFill="1" applyBorder="1" applyAlignment="1" applyProtection="1">
      <alignment horizontal="center" vertical="center"/>
      <protection hidden="1"/>
    </xf>
    <xf numFmtId="0" fontId="0" fillId="10" borderId="2" xfId="0" applyNumberFormat="1" applyFill="1" applyBorder="1" applyAlignment="1" applyProtection="1">
      <alignment horizontal="center" vertical="center"/>
      <protection hidden="1"/>
    </xf>
    <xf numFmtId="176" fontId="0" fillId="10" borderId="2" xfId="0" applyNumberFormat="1" applyFill="1" applyBorder="1" applyAlignment="1" applyProtection="1">
      <alignment horizontal="center" vertical="center"/>
      <protection hidden="1"/>
    </xf>
    <xf numFmtId="0" fontId="0" fillId="10" borderId="2" xfId="0" applyNumberFormat="1" applyFill="1" applyBorder="1" applyAlignment="1" applyProtection="1">
      <alignment horizontal="left" vertical="center"/>
      <protection hidden="1"/>
    </xf>
    <xf numFmtId="0" fontId="0" fillId="10" borderId="2" xfId="0" applyNumberFormat="1" applyFill="1" applyBorder="1" applyProtection="1">
      <alignment vertical="center"/>
      <protection hidden="1"/>
    </xf>
    <xf numFmtId="0" fontId="0" fillId="0" borderId="0" xfId="0" applyAlignment="1" applyProtection="1">
      <alignment horizontal="center" vertical="center" wrapText="1"/>
      <protection hidden="1"/>
    </xf>
    <xf numFmtId="0" fontId="0" fillId="0" borderId="0" xfId="0" applyFill="1" applyProtection="1">
      <alignment vertical="center"/>
      <protection hidden="1"/>
    </xf>
    <xf numFmtId="0" fontId="2" fillId="11" borderId="0" xfId="0" applyFont="1" applyFill="1" applyProtection="1">
      <alignment vertical="center"/>
      <protection hidden="1"/>
    </xf>
    <xf numFmtId="0" fontId="2" fillId="11" borderId="0" xfId="0" applyFont="1" applyFill="1" applyAlignment="1" applyProtection="1">
      <alignment horizontal="center" vertical="center"/>
      <protection hidden="1"/>
    </xf>
    <xf numFmtId="0" fontId="5" fillId="0" borderId="0" xfId="0" applyFont="1" applyFill="1" applyAlignment="1" applyProtection="1">
      <alignment horizontal="center" vertical="center"/>
      <protection hidden="1"/>
    </xf>
    <xf numFmtId="0" fontId="5" fillId="0" borderId="0" xfId="0" applyFont="1" applyAlignment="1" applyProtection="1">
      <alignment horizontal="center" vertical="center"/>
      <protection hidden="1"/>
    </xf>
    <xf numFmtId="0" fontId="5" fillId="0" borderId="0" xfId="0" applyFont="1" applyProtection="1">
      <alignment vertical="center"/>
      <protection hidden="1"/>
    </xf>
    <xf numFmtId="0" fontId="4" fillId="2" borderId="1" xfId="0" applyNumberFormat="1" applyFont="1" applyFill="1" applyBorder="1" applyAlignment="1" applyProtection="1">
      <alignment horizontal="center" vertical="center"/>
      <protection hidden="1"/>
    </xf>
    <xf numFmtId="0" fontId="6" fillId="9" borderId="1" xfId="0" applyNumberFormat="1" applyFont="1" applyFill="1" applyBorder="1" applyAlignment="1" applyProtection="1">
      <alignment horizontal="center" vertical="center"/>
      <protection hidden="1"/>
    </xf>
    <xf numFmtId="0" fontId="2" fillId="9" borderId="1" xfId="0" applyNumberFormat="1" applyFont="1" applyFill="1" applyBorder="1" applyAlignment="1" applyProtection="1">
      <alignment horizontal="center" vertical="center"/>
      <protection hidden="1"/>
    </xf>
    <xf numFmtId="0" fontId="6" fillId="3" borderId="1" xfId="0" applyNumberFormat="1" applyFont="1" applyFill="1" applyBorder="1" applyAlignment="1" applyProtection="1">
      <alignment horizontal="left" vertical="center"/>
      <protection hidden="1"/>
    </xf>
    <xf numFmtId="0" fontId="2" fillId="3" borderId="1" xfId="0" applyNumberFormat="1" applyFont="1" applyFill="1" applyBorder="1" applyAlignment="1" applyProtection="1">
      <alignment horizontal="left" vertical="center"/>
      <protection hidden="1"/>
    </xf>
    <xf numFmtId="0" fontId="2" fillId="3" borderId="1" xfId="0" applyNumberFormat="1" applyFont="1" applyFill="1" applyBorder="1" applyAlignment="1" applyProtection="1">
      <alignment horizontal="center" vertical="center"/>
      <protection hidden="1"/>
    </xf>
    <xf numFmtId="0" fontId="2" fillId="3" borderId="3" xfId="0" applyNumberFormat="1" applyFont="1" applyFill="1" applyBorder="1" applyAlignment="1" applyProtection="1">
      <alignment horizontal="center" vertical="center"/>
      <protection hidden="1"/>
    </xf>
    <xf numFmtId="0" fontId="2" fillId="9" borderId="1" xfId="0" applyNumberFormat="1" applyFont="1" applyFill="1" applyBorder="1" applyAlignment="1" applyProtection="1">
      <alignment vertical="center"/>
      <protection hidden="1"/>
    </xf>
    <xf numFmtId="0" fontId="2" fillId="6" borderId="1" xfId="0" applyNumberFormat="1" applyFont="1" applyFill="1" applyBorder="1" applyAlignment="1" applyProtection="1">
      <alignment horizontal="center" vertical="center"/>
      <protection hidden="1"/>
    </xf>
    <xf numFmtId="0" fontId="0" fillId="0" borderId="1" xfId="0" applyNumberFormat="1" applyFill="1" applyBorder="1" applyAlignment="1" applyProtection="1">
      <alignment horizontal="left" vertical="center" wrapText="1"/>
      <protection locked="0"/>
    </xf>
    <xf numFmtId="0" fontId="0" fillId="4" borderId="1" xfId="0" applyNumberFormat="1" applyFill="1" applyBorder="1" applyAlignment="1" applyProtection="1">
      <alignment horizontal="center" vertical="center"/>
      <protection hidden="1"/>
    </xf>
    <xf numFmtId="0" fontId="0" fillId="4" borderId="3" xfId="0" applyNumberFormat="1" applyFill="1" applyBorder="1" applyAlignment="1" applyProtection="1">
      <alignment horizontal="center" vertical="center"/>
      <protection hidden="1"/>
    </xf>
    <xf numFmtId="0" fontId="2" fillId="9" borderId="1" xfId="0" applyNumberFormat="1" applyFont="1" applyFill="1" applyBorder="1" applyProtection="1">
      <alignment vertical="center"/>
      <protection hidden="1"/>
    </xf>
    <xf numFmtId="0" fontId="7" fillId="10" borderId="1" xfId="10" applyNumberFormat="1" applyFont="1" applyFill="1" applyBorder="1" applyAlignment="1" applyProtection="1">
      <alignment horizontal="center" vertical="center"/>
      <protection hidden="1"/>
    </xf>
    <xf numFmtId="0" fontId="2" fillId="3" borderId="3" xfId="0" applyNumberFormat="1" applyFont="1" applyFill="1" applyBorder="1" applyAlignment="1" applyProtection="1">
      <alignment vertical="center"/>
      <protection hidden="1"/>
    </xf>
    <xf numFmtId="0" fontId="2" fillId="3" borderId="4" xfId="0" applyNumberFormat="1" applyFont="1" applyFill="1" applyBorder="1" applyAlignment="1" applyProtection="1">
      <alignment vertical="center"/>
      <protection hidden="1"/>
    </xf>
    <xf numFmtId="176" fontId="0" fillId="4" borderId="1" xfId="0" applyNumberFormat="1" applyFill="1" applyBorder="1" applyAlignment="1" applyProtection="1">
      <alignment horizontal="center" vertical="center"/>
      <protection hidden="1"/>
    </xf>
    <xf numFmtId="0" fontId="8" fillId="12" borderId="0" xfId="0" applyFont="1" applyFill="1" applyProtection="1">
      <alignment vertical="center"/>
      <protection hidden="1"/>
    </xf>
    <xf numFmtId="0" fontId="2" fillId="12" borderId="0" xfId="0" applyFont="1" applyFill="1" applyProtection="1">
      <alignment vertical="center"/>
      <protection hidden="1"/>
    </xf>
    <xf numFmtId="0" fontId="2" fillId="13" borderId="5" xfId="0" applyNumberFormat="1" applyFont="1" applyFill="1" applyBorder="1" applyAlignment="1" applyProtection="1">
      <alignment horizontal="center" vertical="center" wrapText="1"/>
      <protection hidden="1"/>
    </xf>
    <xf numFmtId="0" fontId="8" fillId="8" borderId="5" xfId="0" applyNumberFormat="1" applyFont="1" applyFill="1" applyBorder="1" applyAlignment="1" applyProtection="1">
      <alignment horizontal="center" vertical="center" wrapText="1"/>
      <protection hidden="1"/>
    </xf>
    <xf numFmtId="0" fontId="2" fillId="14" borderId="5" xfId="0" applyNumberFormat="1" applyFont="1" applyFill="1" applyBorder="1" applyAlignment="1" applyProtection="1">
      <alignment horizontal="center" vertical="center" wrapText="1"/>
      <protection hidden="1"/>
    </xf>
    <xf numFmtId="0" fontId="0" fillId="6" borderId="6" xfId="0" applyFill="1" applyBorder="1" applyAlignment="1" applyProtection="1">
      <alignment horizontal="center" vertical="center"/>
      <protection hidden="1"/>
    </xf>
    <xf numFmtId="0" fontId="0" fillId="0" borderId="6" xfId="0" applyBorder="1" applyAlignment="1" applyProtection="1">
      <alignment horizontal="left" vertical="center" wrapText="1"/>
      <protection locked="0"/>
    </xf>
    <xf numFmtId="0" fontId="0" fillId="0" borderId="6" xfId="0" applyBorder="1" applyAlignment="1" applyProtection="1">
      <alignment horizontal="center" vertical="center"/>
      <protection locked="0"/>
    </xf>
    <xf numFmtId="0" fontId="0" fillId="6" borderId="2" xfId="0" applyFill="1" applyBorder="1" applyAlignment="1" applyProtection="1">
      <alignment horizontal="center" vertical="center"/>
      <protection hidden="1"/>
    </xf>
    <xf numFmtId="0" fontId="0" fillId="15" borderId="2" xfId="0" applyFill="1" applyBorder="1" applyAlignment="1" applyProtection="1">
      <alignment horizontal="left" vertical="center" wrapText="1"/>
      <protection locked="0"/>
    </xf>
    <xf numFmtId="0" fontId="0" fillId="15" borderId="2" xfId="0" applyFill="1" applyBorder="1" applyAlignment="1" applyProtection="1">
      <alignment horizontal="center" vertical="center"/>
      <protection locked="0"/>
    </xf>
    <xf numFmtId="0" fontId="0" fillId="0" borderId="2" xfId="0" applyBorder="1" applyAlignment="1" applyProtection="1">
      <alignment horizontal="left" vertical="center" wrapText="1"/>
      <protection locked="0"/>
    </xf>
    <xf numFmtId="0" fontId="0" fillId="0" borderId="2" xfId="0" applyBorder="1" applyAlignment="1" applyProtection="1">
      <alignment horizontal="center" vertical="center"/>
      <protection locked="0"/>
    </xf>
    <xf numFmtId="0" fontId="0" fillId="12" borderId="2" xfId="0" applyFill="1" applyBorder="1" applyAlignment="1" applyProtection="1">
      <alignment horizontal="left" vertical="center" wrapText="1"/>
      <protection locked="0"/>
    </xf>
    <xf numFmtId="0" fontId="0" fillId="12" borderId="2" xfId="0" applyFill="1" applyBorder="1" applyAlignment="1" applyProtection="1">
      <alignment horizontal="center" vertical="center"/>
      <protection locked="0"/>
    </xf>
    <xf numFmtId="0" fontId="6" fillId="9" borderId="7" xfId="0" applyNumberFormat="1" applyFont="1" applyFill="1" applyBorder="1" applyAlignment="1" applyProtection="1">
      <alignment horizontal="center" vertical="center"/>
      <protection hidden="1"/>
    </xf>
    <xf numFmtId="0" fontId="2" fillId="9" borderId="8" xfId="0" applyNumberFormat="1" applyFont="1" applyFill="1" applyBorder="1" applyAlignment="1" applyProtection="1">
      <alignment horizontal="center" vertical="center"/>
      <protection hidden="1"/>
    </xf>
    <xf numFmtId="0" fontId="6" fillId="14" borderId="7" xfId="0" applyNumberFormat="1" applyFont="1" applyFill="1" applyBorder="1" applyAlignment="1" applyProtection="1">
      <alignment horizontal="center" vertical="center"/>
      <protection hidden="1"/>
    </xf>
    <xf numFmtId="0" fontId="2" fillId="14" borderId="8" xfId="0" applyNumberFormat="1" applyFont="1" applyFill="1" applyBorder="1" applyAlignment="1" applyProtection="1">
      <alignment horizontal="center" vertical="center"/>
      <protection hidden="1"/>
    </xf>
    <xf numFmtId="0" fontId="2" fillId="12" borderId="0" xfId="0" applyFont="1" applyFill="1" applyAlignment="1" applyProtection="1">
      <alignment horizontal="center" vertical="center"/>
      <protection hidden="1"/>
    </xf>
    <xf numFmtId="0" fontId="0" fillId="0" borderId="0" xfId="0" applyFill="1" applyAlignment="1" applyProtection="1">
      <alignment horizontal="center" vertical="center" wrapText="1"/>
      <protection hidden="1"/>
    </xf>
    <xf numFmtId="0" fontId="2" fillId="11" borderId="0" xfId="0" applyFont="1" applyFill="1" applyAlignment="1" applyProtection="1">
      <alignment horizontal="center" vertical="center" wrapText="1"/>
      <protection hidden="1"/>
    </xf>
    <xf numFmtId="176" fontId="0" fillId="0" borderId="6" xfId="0" applyNumberFormat="1" applyFill="1" applyBorder="1" applyAlignment="1" applyProtection="1">
      <alignment horizontal="center" vertical="center"/>
      <protection locked="0"/>
    </xf>
    <xf numFmtId="176" fontId="0" fillId="0" borderId="6" xfId="0" applyNumberFormat="1" applyBorder="1" applyAlignment="1" applyProtection="1">
      <alignment horizontal="center" vertical="center"/>
      <protection locked="0"/>
    </xf>
    <xf numFmtId="176" fontId="0" fillId="15" borderId="2" xfId="0" applyNumberFormat="1" applyFill="1" applyBorder="1" applyAlignment="1" applyProtection="1">
      <alignment horizontal="center" vertical="center"/>
      <protection locked="0"/>
    </xf>
    <xf numFmtId="176" fontId="0" fillId="0" borderId="2" xfId="0" applyNumberFormat="1" applyBorder="1" applyAlignment="1" applyProtection="1">
      <alignment horizontal="center" vertical="center"/>
      <protection locked="0"/>
    </xf>
    <xf numFmtId="176" fontId="0" fillId="12" borderId="2" xfId="0" applyNumberFormat="1" applyFill="1" applyBorder="1" applyAlignment="1" applyProtection="1">
      <alignment horizontal="center" vertical="center"/>
      <protection locked="0"/>
    </xf>
    <xf numFmtId="176" fontId="0" fillId="0" borderId="2" xfId="0" applyNumberFormat="1" applyFill="1" applyBorder="1" applyAlignment="1" applyProtection="1">
      <alignment horizontal="center" vertical="center"/>
      <protection locked="0"/>
    </xf>
    <xf numFmtId="0" fontId="5" fillId="0" borderId="0" xfId="0" applyFont="1" applyFill="1" applyAlignment="1" applyProtection="1">
      <alignment horizontal="center" vertical="center" wrapText="1"/>
      <protection hidden="1"/>
    </xf>
    <xf numFmtId="0" fontId="5" fillId="0" borderId="0" xfId="0" applyFont="1" applyAlignment="1" applyProtection="1">
      <alignment horizontal="center" vertical="center" wrapText="1"/>
      <protection hidden="1"/>
    </xf>
    <xf numFmtId="0" fontId="5" fillId="0" borderId="0" xfId="0" applyFont="1" applyFill="1" applyProtection="1">
      <alignment vertical="center"/>
      <protection hidden="1"/>
    </xf>
    <xf numFmtId="0" fontId="0" fillId="0" borderId="0" xfId="0" applyAlignment="1" applyProtection="1">
      <alignment vertical="center" wrapText="1"/>
      <protection hidden="1"/>
    </xf>
    <xf numFmtId="0" fontId="1" fillId="2" borderId="3" xfId="10" applyNumberFormat="1" applyFont="1" applyFill="1" applyBorder="1" applyAlignment="1" applyProtection="1">
      <alignment horizontal="center" vertical="center"/>
      <protection hidden="1"/>
    </xf>
    <xf numFmtId="0" fontId="4" fillId="12" borderId="1" xfId="0" applyNumberFormat="1" applyFont="1" applyFill="1" applyBorder="1" applyAlignment="1" applyProtection="1">
      <alignment horizontal="center" vertical="center"/>
      <protection hidden="1"/>
    </xf>
    <xf numFmtId="0" fontId="0" fillId="6" borderId="0" xfId="0" applyFill="1" applyAlignment="1" applyProtection="1">
      <alignment vertical="center" wrapText="1"/>
      <protection hidden="1"/>
    </xf>
    <xf numFmtId="0" fontId="2" fillId="9" borderId="1" xfId="0" applyNumberFormat="1" applyFont="1" applyFill="1" applyBorder="1" applyAlignment="1" applyProtection="1">
      <alignment horizontal="center" vertical="center" wrapText="1"/>
      <protection hidden="1"/>
    </xf>
    <xf numFmtId="0" fontId="2" fillId="14" borderId="1" xfId="0" applyNumberFormat="1" applyFont="1" applyFill="1" applyBorder="1" applyAlignment="1" applyProtection="1">
      <alignment horizontal="center" vertical="center" wrapText="1"/>
      <protection hidden="1"/>
    </xf>
    <xf numFmtId="0" fontId="0" fillId="0" borderId="0" xfId="0" applyFill="1" applyAlignment="1" applyProtection="1">
      <alignment vertical="center" wrapText="1"/>
      <protection hidden="1"/>
    </xf>
    <xf numFmtId="0" fontId="9" fillId="12" borderId="0" xfId="0" applyFont="1" applyFill="1" applyProtection="1">
      <alignment vertical="center"/>
      <protection hidden="1"/>
    </xf>
    <xf numFmtId="0" fontId="8" fillId="12" borderId="0" xfId="0" applyFont="1" applyFill="1" applyAlignment="1" applyProtection="1">
      <alignment vertical="center" wrapText="1"/>
      <protection hidden="1"/>
    </xf>
    <xf numFmtId="0" fontId="2" fillId="13" borderId="5" xfId="0" applyNumberFormat="1" applyFont="1" applyFill="1" applyBorder="1" applyAlignment="1" applyProtection="1">
      <alignment horizontal="center" vertical="center"/>
      <protection hidden="1"/>
    </xf>
    <xf numFmtId="0" fontId="0" fillId="6" borderId="6" xfId="0" applyNumberFormat="1" applyFill="1" applyBorder="1" applyAlignment="1" applyProtection="1">
      <alignment horizontal="center" vertical="center"/>
      <protection hidden="1"/>
    </xf>
    <xf numFmtId="177" fontId="0" fillId="0" borderId="6" xfId="0" applyNumberFormat="1" applyFill="1" applyBorder="1" applyAlignment="1" applyProtection="1">
      <alignment horizontal="center" vertical="center" wrapText="1"/>
      <protection locked="0"/>
    </xf>
    <xf numFmtId="0" fontId="0" fillId="0" borderId="6" xfId="0" applyNumberFormat="1" applyBorder="1" applyAlignment="1" applyProtection="1">
      <alignment vertical="center" wrapText="1"/>
      <protection locked="0"/>
    </xf>
    <xf numFmtId="0" fontId="0" fillId="6" borderId="2" xfId="0" applyNumberFormat="1" applyFill="1" applyBorder="1" applyAlignment="1" applyProtection="1">
      <alignment horizontal="center" vertical="center"/>
      <protection hidden="1"/>
    </xf>
    <xf numFmtId="177" fontId="0" fillId="15" borderId="2" xfId="0" applyNumberFormat="1" applyFill="1" applyBorder="1" applyAlignment="1" applyProtection="1">
      <alignment horizontal="center" vertical="center" wrapText="1"/>
      <protection locked="0"/>
    </xf>
    <xf numFmtId="0" fontId="0" fillId="15" borderId="2" xfId="0" applyNumberFormat="1" applyFill="1" applyBorder="1" applyAlignment="1" applyProtection="1">
      <alignment vertical="center" wrapText="1"/>
      <protection locked="0"/>
    </xf>
    <xf numFmtId="177" fontId="0" fillId="0" borderId="2" xfId="0" applyNumberFormat="1" applyFill="1" applyBorder="1" applyAlignment="1" applyProtection="1">
      <alignment horizontal="center" vertical="center" wrapText="1"/>
      <protection locked="0"/>
    </xf>
    <xf numFmtId="0" fontId="0" fillId="0" borderId="2" xfId="0" applyNumberFormat="1" applyBorder="1" applyAlignment="1" applyProtection="1">
      <alignment vertical="center" wrapText="1"/>
      <protection locked="0"/>
    </xf>
    <xf numFmtId="177" fontId="0" fillId="12" borderId="2" xfId="0" applyNumberFormat="1" applyFill="1" applyBorder="1" applyAlignment="1" applyProtection="1">
      <alignment horizontal="center" vertical="center" wrapText="1"/>
      <protection locked="0"/>
    </xf>
    <xf numFmtId="0" fontId="0" fillId="12" borderId="2" xfId="0" applyNumberFormat="1" applyFill="1" applyBorder="1" applyAlignment="1" applyProtection="1">
      <alignment vertical="center" wrapText="1"/>
      <protection locked="0"/>
    </xf>
    <xf numFmtId="0" fontId="10" fillId="0" borderId="0" xfId="0" applyFont="1" applyProtection="1">
      <alignment vertical="center"/>
      <protection hidden="1"/>
    </xf>
    <xf numFmtId="0" fontId="0" fillId="0" borderId="0" xfId="0" applyAlignment="1" applyProtection="1">
      <alignment horizontal="left" vertical="center" wrapText="1"/>
      <protection hidden="1"/>
    </xf>
    <xf numFmtId="0" fontId="4" fillId="5" borderId="1" xfId="0" applyNumberFormat="1" applyFont="1" applyFill="1" applyBorder="1" applyAlignment="1" applyProtection="1">
      <alignment horizontal="center" vertical="center" wrapText="1"/>
      <protection hidden="1"/>
    </xf>
    <xf numFmtId="0" fontId="1" fillId="6" borderId="0" xfId="10" applyNumberFormat="1" applyFont="1" applyFill="1" applyAlignment="1" applyProtection="1">
      <alignment horizontal="center" vertical="center"/>
      <protection hidden="1"/>
    </xf>
    <xf numFmtId="0" fontId="4" fillId="6" borderId="0" xfId="0" applyNumberFormat="1" applyFont="1" applyFill="1" applyAlignment="1" applyProtection="1">
      <alignment horizontal="center" vertical="center" wrapText="1"/>
      <protection hidden="1"/>
    </xf>
    <xf numFmtId="0" fontId="10" fillId="0" borderId="0" xfId="0" applyFont="1" applyAlignment="1" applyProtection="1">
      <alignment horizontal="left" vertical="center" wrapText="1"/>
      <protection hidden="1"/>
    </xf>
    <xf numFmtId="0" fontId="6" fillId="14" borderId="1" xfId="0" applyFont="1" applyFill="1" applyBorder="1" applyAlignment="1" applyProtection="1">
      <alignment horizontal="center" vertical="center" wrapText="1"/>
      <protection hidden="1"/>
    </xf>
    <xf numFmtId="0" fontId="11" fillId="14" borderId="9" xfId="0" applyNumberFormat="1" applyFont="1" applyFill="1" applyBorder="1" applyAlignment="1" applyProtection="1">
      <alignment horizontal="left" vertical="center" wrapText="1"/>
      <protection hidden="1"/>
    </xf>
    <xf numFmtId="177" fontId="12" fillId="4" borderId="1" xfId="0" applyNumberFormat="1" applyFont="1" applyFill="1" applyBorder="1" applyAlignment="1" applyProtection="1">
      <alignment horizontal="center" vertical="center"/>
      <protection hidden="1"/>
    </xf>
    <xf numFmtId="0" fontId="0" fillId="4" borderId="9" xfId="0" applyNumberFormat="1" applyFill="1" applyBorder="1" applyAlignment="1" applyProtection="1">
      <alignment horizontal="left" vertical="center" wrapText="1"/>
      <protection hidden="1"/>
    </xf>
    <xf numFmtId="177" fontId="0" fillId="6" borderId="0" xfId="0" applyNumberFormat="1" applyFill="1" applyBorder="1" applyAlignment="1" applyProtection="1">
      <alignment horizontal="center" vertical="center"/>
      <protection hidden="1"/>
    </xf>
    <xf numFmtId="0" fontId="0" fillId="6" borderId="0" xfId="0" applyFill="1" applyAlignment="1" applyProtection="1">
      <alignment horizontal="left" vertical="center" wrapText="1"/>
      <protection hidden="1"/>
    </xf>
    <xf numFmtId="177" fontId="0" fillId="0" borderId="0" xfId="0" applyNumberFormat="1" applyFill="1" applyBorder="1" applyAlignment="1" applyProtection="1">
      <alignment horizontal="center" vertical="center"/>
      <protection hidden="1"/>
    </xf>
    <xf numFmtId="0" fontId="0" fillId="0" borderId="0" xfId="0" applyFill="1" applyAlignment="1" applyProtection="1">
      <alignment horizontal="left" vertical="center" wrapText="1"/>
      <protection hidden="1"/>
    </xf>
    <xf numFmtId="0" fontId="2" fillId="14" borderId="10" xfId="0" applyNumberFormat="1" applyFont="1" applyFill="1" applyBorder="1" applyAlignment="1" applyProtection="1">
      <alignment horizontal="center" vertical="center"/>
      <protection hidden="1"/>
    </xf>
    <xf numFmtId="0" fontId="11" fillId="14" borderId="10" xfId="0" applyNumberFormat="1" applyFont="1" applyFill="1" applyBorder="1" applyAlignment="1" applyProtection="1">
      <alignment horizontal="left" vertical="center" wrapText="1"/>
      <protection hidden="1"/>
    </xf>
    <xf numFmtId="0" fontId="8" fillId="16" borderId="10" xfId="0" applyNumberFormat="1" applyFont="1" applyFill="1" applyBorder="1" applyAlignment="1" applyProtection="1">
      <alignment horizontal="center" vertical="center"/>
      <protection hidden="1"/>
    </xf>
    <xf numFmtId="0" fontId="8" fillId="16" borderId="10" xfId="0" applyNumberFormat="1" applyFont="1" applyFill="1" applyBorder="1" applyAlignment="1" applyProtection="1">
      <alignment horizontal="left" vertical="center" wrapText="1"/>
      <protection hidden="1"/>
    </xf>
    <xf numFmtId="0" fontId="8" fillId="11" borderId="10" xfId="0" applyNumberFormat="1" applyFont="1" applyFill="1" applyBorder="1" applyAlignment="1" applyProtection="1">
      <alignment horizontal="center" vertical="center"/>
      <protection hidden="1"/>
    </xf>
    <xf numFmtId="0" fontId="8" fillId="11" borderId="10" xfId="0" applyNumberFormat="1" applyFont="1" applyFill="1" applyBorder="1" applyAlignment="1" applyProtection="1">
      <alignment horizontal="left" vertical="center" wrapText="1"/>
      <protection hidden="1"/>
    </xf>
    <xf numFmtId="0" fontId="0" fillId="7" borderId="0" xfId="0" applyFill="1" applyProtection="1">
      <alignment vertical="center"/>
      <protection hidden="1"/>
    </xf>
    <xf numFmtId="0" fontId="0" fillId="7" borderId="0" xfId="0" applyFill="1" applyAlignment="1" applyProtection="1">
      <alignment horizontal="left" vertical="center" wrapText="1"/>
      <protection hidden="1"/>
    </xf>
    <xf numFmtId="0" fontId="6" fillId="17" borderId="1" xfId="0" applyNumberFormat="1" applyFont="1" applyFill="1" applyBorder="1" applyAlignment="1" applyProtection="1">
      <alignment horizontal="center" vertical="center" wrapText="1"/>
      <protection hidden="1"/>
    </xf>
    <xf numFmtId="0" fontId="11" fillId="17" borderId="1" xfId="0" applyNumberFormat="1" applyFont="1" applyFill="1" applyBorder="1" applyAlignment="1" applyProtection="1">
      <alignment horizontal="left" vertical="center" wrapText="1"/>
      <protection hidden="1"/>
    </xf>
    <xf numFmtId="0" fontId="0" fillId="4" borderId="1" xfId="0" applyNumberFormat="1" applyFill="1" applyBorder="1" applyAlignment="1" applyProtection="1">
      <alignment horizontal="left" vertical="center" wrapText="1"/>
      <protection hidden="1"/>
    </xf>
    <xf numFmtId="0" fontId="2" fillId="17" borderId="10" xfId="0" applyNumberFormat="1" applyFont="1" applyFill="1" applyBorder="1" applyAlignment="1" applyProtection="1">
      <alignment horizontal="center" vertical="center"/>
      <protection hidden="1"/>
    </xf>
    <xf numFmtId="0" fontId="11" fillId="17" borderId="10" xfId="0" applyNumberFormat="1" applyFont="1" applyFill="1" applyBorder="1" applyAlignment="1" applyProtection="1">
      <alignment horizontal="left" vertical="center" wrapText="1"/>
      <protection hidden="1"/>
    </xf>
    <xf numFmtId="0" fontId="8" fillId="4" borderId="10" xfId="0" applyNumberFormat="1" applyFont="1" applyFill="1" applyBorder="1" applyAlignment="1" applyProtection="1">
      <alignment horizontal="center" vertical="center"/>
      <protection hidden="1"/>
    </xf>
    <xf numFmtId="0" fontId="8" fillId="4" borderId="10" xfId="0" applyNumberFormat="1" applyFont="1" applyFill="1" applyBorder="1" applyAlignment="1" applyProtection="1">
      <alignment horizontal="left" vertical="center" wrapText="1"/>
      <protection hidden="1"/>
    </xf>
    <xf numFmtId="0" fontId="6" fillId="18" borderId="1" xfId="0" applyFont="1" applyFill="1" applyBorder="1" applyAlignment="1" applyProtection="1">
      <alignment horizontal="center" vertical="center"/>
      <protection hidden="1"/>
    </xf>
    <xf numFmtId="0" fontId="11" fillId="18" borderId="1" xfId="0" applyFont="1" applyFill="1" applyBorder="1" applyAlignment="1" applyProtection="1">
      <alignment horizontal="left" vertical="center" wrapText="1"/>
      <protection hidden="1"/>
    </xf>
    <xf numFmtId="177" fontId="12" fillId="12" borderId="1" xfId="0" applyNumberFormat="1" applyFont="1" applyFill="1" applyBorder="1" applyAlignment="1" applyProtection="1">
      <alignment horizontal="center" vertical="center"/>
      <protection locked="0"/>
    </xf>
    <xf numFmtId="0" fontId="0" fillId="12" borderId="1" xfId="0" applyNumberFormat="1" applyFill="1" applyBorder="1" applyAlignment="1" applyProtection="1">
      <alignment horizontal="left" vertical="center" wrapText="1"/>
      <protection hidden="1"/>
    </xf>
    <xf numFmtId="49" fontId="0" fillId="6" borderId="0" xfId="0" applyNumberFormat="1" applyFill="1" applyBorder="1" applyAlignment="1" applyProtection="1">
      <alignment horizontal="center" vertical="center"/>
      <protection hidden="1"/>
    </xf>
    <xf numFmtId="1" fontId="0" fillId="0" borderId="0" xfId="0" applyNumberFormat="1" applyFill="1" applyBorder="1" applyAlignment="1" applyProtection="1">
      <alignment horizontal="center" vertical="center"/>
      <protection hidden="1"/>
    </xf>
    <xf numFmtId="178" fontId="0" fillId="0" borderId="0" xfId="0" applyNumberFormat="1" applyProtection="1">
      <alignment vertical="center"/>
      <protection hidden="1"/>
    </xf>
    <xf numFmtId="0" fontId="2" fillId="18" borderId="2" xfId="0" applyNumberFormat="1" applyFont="1" applyFill="1" applyBorder="1" applyAlignment="1" applyProtection="1">
      <alignment horizontal="center" vertical="center"/>
      <protection hidden="1"/>
    </xf>
    <xf numFmtId="0" fontId="11" fillId="18" borderId="2" xfId="0" applyNumberFormat="1" applyFont="1" applyFill="1" applyBorder="1" applyAlignment="1" applyProtection="1">
      <alignment horizontal="left" vertical="center" wrapText="1"/>
      <protection hidden="1"/>
    </xf>
    <xf numFmtId="0" fontId="8" fillId="12" borderId="2" xfId="0" applyNumberFormat="1" applyFont="1" applyFill="1" applyBorder="1" applyAlignment="1" applyProtection="1">
      <alignment horizontal="center" vertical="center"/>
      <protection hidden="1"/>
    </xf>
    <xf numFmtId="0" fontId="8" fillId="12" borderId="2" xfId="0" applyNumberFormat="1" applyFont="1" applyFill="1" applyBorder="1" applyAlignment="1" applyProtection="1">
      <alignment horizontal="left" vertical="center" wrapText="1"/>
      <protection hidden="1"/>
    </xf>
    <xf numFmtId="0" fontId="8" fillId="0" borderId="2" xfId="0" applyNumberFormat="1" applyFont="1" applyFill="1" applyBorder="1" applyAlignment="1" applyProtection="1">
      <alignment horizontal="center" vertical="center"/>
      <protection hidden="1"/>
    </xf>
    <xf numFmtId="0" fontId="8" fillId="0" borderId="2" xfId="0" applyNumberFormat="1" applyFont="1" applyFill="1" applyBorder="1" applyAlignment="1" applyProtection="1">
      <alignment horizontal="left" vertical="center" wrapText="1"/>
      <protection hidden="1"/>
    </xf>
    <xf numFmtId="0" fontId="0" fillId="0" borderId="0" xfId="0" applyAlignment="1" applyProtection="1">
      <alignment horizontal="left" vertical="center"/>
      <protection hidden="1"/>
    </xf>
    <xf numFmtId="0" fontId="2" fillId="0" borderId="0" xfId="0" applyFont="1" applyFill="1" applyAlignment="1" applyProtection="1">
      <alignment horizontal="center" vertical="center"/>
      <protection hidden="1"/>
    </xf>
    <xf numFmtId="0" fontId="13" fillId="0" borderId="11" xfId="0" applyNumberFormat="1" applyFont="1" applyFill="1" applyBorder="1" applyAlignment="1" applyProtection="1">
      <alignment vertical="center" wrapText="1"/>
      <protection hidden="1"/>
    </xf>
    <xf numFmtId="0" fontId="2" fillId="3" borderId="9" xfId="0" applyFont="1" applyFill="1" applyBorder="1" applyAlignment="1" applyProtection="1">
      <alignment horizontal="center" vertical="center"/>
      <protection hidden="1"/>
    </xf>
    <xf numFmtId="0" fontId="14" fillId="19" borderId="1" xfId="0" applyNumberFormat="1" applyFont="1" applyFill="1" applyBorder="1" applyAlignment="1" applyProtection="1">
      <alignment horizontal="center" vertical="center" wrapText="1"/>
      <protection hidden="1"/>
    </xf>
    <xf numFmtId="0" fontId="0" fillId="6" borderId="0" xfId="0" applyFill="1" applyAlignment="1" applyProtection="1">
      <alignment horizontal="left" vertical="center"/>
      <protection hidden="1"/>
    </xf>
    <xf numFmtId="0" fontId="2" fillId="12" borderId="9" xfId="0" applyNumberFormat="1" applyFont="1" applyFill="1" applyBorder="1" applyAlignment="1" applyProtection="1">
      <alignment horizontal="center" vertical="center" wrapText="1"/>
      <protection hidden="1"/>
    </xf>
    <xf numFmtId="0" fontId="2" fillId="7" borderId="9" xfId="0" applyNumberFormat="1" applyFont="1" applyFill="1" applyBorder="1" applyAlignment="1" applyProtection="1">
      <alignment horizontal="center" vertical="center" wrapText="1"/>
      <protection hidden="1"/>
    </xf>
    <xf numFmtId="0" fontId="2" fillId="7" borderId="1" xfId="0" applyNumberFormat="1" applyFont="1" applyFill="1" applyBorder="1" applyAlignment="1" applyProtection="1">
      <alignment horizontal="center" vertical="center" wrapText="1"/>
      <protection hidden="1"/>
    </xf>
    <xf numFmtId="0" fontId="2" fillId="14" borderId="1" xfId="0" applyNumberFormat="1" applyFont="1" applyFill="1" applyBorder="1" applyAlignment="1" applyProtection="1">
      <alignment horizontal="center" vertical="center"/>
      <protection hidden="1"/>
    </xf>
    <xf numFmtId="0" fontId="2" fillId="14" borderId="9" xfId="0" applyNumberFormat="1" applyFont="1" applyFill="1" applyBorder="1" applyAlignment="1" applyProtection="1">
      <alignment horizontal="center" vertical="center"/>
      <protection hidden="1"/>
    </xf>
    <xf numFmtId="0" fontId="2" fillId="6" borderId="9" xfId="0" applyNumberFormat="1" applyFont="1" applyFill="1" applyBorder="1" applyAlignment="1" applyProtection="1">
      <alignment horizontal="center" vertical="center" wrapText="1"/>
      <protection hidden="1"/>
    </xf>
    <xf numFmtId="0" fontId="2" fillId="6" borderId="1" xfId="0" applyNumberFormat="1" applyFont="1" applyFill="1" applyBorder="1" applyAlignment="1" applyProtection="1">
      <alignment horizontal="center" vertical="center" wrapText="1"/>
      <protection hidden="1"/>
    </xf>
    <xf numFmtId="0" fontId="15" fillId="6" borderId="0" xfId="0" applyFont="1" applyFill="1" applyProtection="1">
      <alignment vertical="center"/>
      <protection hidden="1"/>
    </xf>
    <xf numFmtId="0" fontId="15" fillId="0" borderId="0" xfId="0" applyFont="1" applyProtection="1">
      <alignment vertical="center"/>
      <protection hidden="1"/>
    </xf>
    <xf numFmtId="0" fontId="16" fillId="12" borderId="0" xfId="0" applyFont="1" applyFill="1" applyProtection="1">
      <alignment vertical="center"/>
      <protection hidden="1"/>
    </xf>
    <xf numFmtId="0" fontId="8" fillId="12" borderId="0" xfId="0" applyFont="1" applyFill="1" applyAlignment="1" applyProtection="1">
      <alignment horizontal="left" vertical="center"/>
      <protection hidden="1"/>
    </xf>
    <xf numFmtId="0" fontId="2" fillId="12" borderId="0" xfId="0" applyFont="1" applyFill="1" applyAlignment="1" applyProtection="1">
      <alignment vertical="center" wrapText="1"/>
      <protection hidden="1"/>
    </xf>
    <xf numFmtId="0" fontId="8" fillId="6" borderId="12" xfId="0" applyNumberFormat="1" applyFont="1" applyFill="1" applyBorder="1" applyAlignment="1" applyProtection="1">
      <alignment horizontal="center" vertical="center"/>
      <protection hidden="1"/>
    </xf>
    <xf numFmtId="0" fontId="8" fillId="6" borderId="6" xfId="0" applyNumberFormat="1" applyFont="1" applyFill="1" applyBorder="1" applyAlignment="1" applyProtection="1">
      <alignment horizontal="center" vertical="center"/>
      <protection hidden="1"/>
    </xf>
    <xf numFmtId="177" fontId="8" fillId="0" borderId="6" xfId="0" applyNumberFormat="1" applyFont="1" applyFill="1" applyBorder="1" applyAlignment="1" applyProtection="1">
      <alignment horizontal="center" vertical="center"/>
      <protection locked="0"/>
    </xf>
    <xf numFmtId="0" fontId="8" fillId="0" borderId="6" xfId="0" applyFont="1" applyFill="1" applyBorder="1" applyAlignment="1" applyProtection="1">
      <alignment vertical="center" wrapText="1"/>
      <protection locked="0"/>
    </xf>
    <xf numFmtId="0" fontId="8" fillId="6" borderId="13" xfId="0" applyNumberFormat="1" applyFont="1" applyFill="1" applyBorder="1" applyAlignment="1" applyProtection="1">
      <alignment horizontal="center" vertical="center"/>
      <protection hidden="1"/>
    </xf>
    <xf numFmtId="177" fontId="8" fillId="15" borderId="2" xfId="0" applyNumberFormat="1" applyFont="1" applyFill="1" applyBorder="1" applyAlignment="1" applyProtection="1">
      <alignment horizontal="center" vertical="center"/>
      <protection locked="0"/>
    </xf>
    <xf numFmtId="0" fontId="8" fillId="15" borderId="2" xfId="0" applyFont="1" applyFill="1" applyBorder="1" applyAlignment="1" applyProtection="1">
      <alignment vertical="center" wrapText="1"/>
      <protection locked="0"/>
    </xf>
    <xf numFmtId="177" fontId="8" fillId="0" borderId="2" xfId="0" applyNumberFormat="1" applyFont="1" applyFill="1" applyBorder="1" applyAlignment="1" applyProtection="1">
      <alignment horizontal="center" vertical="center"/>
      <protection locked="0"/>
    </xf>
    <xf numFmtId="0" fontId="8" fillId="0" borderId="2" xfId="0" applyFont="1" applyFill="1" applyBorder="1" applyAlignment="1" applyProtection="1">
      <alignment vertical="center" wrapText="1"/>
      <protection locked="0"/>
    </xf>
    <xf numFmtId="177" fontId="8" fillId="12" borderId="2" xfId="0" applyNumberFormat="1" applyFont="1" applyFill="1" applyBorder="1" applyAlignment="1" applyProtection="1">
      <alignment horizontal="center" vertical="center"/>
      <protection locked="0"/>
    </xf>
    <xf numFmtId="0" fontId="8" fillId="12" borderId="2" xfId="0" applyFont="1" applyFill="1" applyBorder="1" applyAlignment="1" applyProtection="1">
      <alignment vertical="center" wrapText="1"/>
      <protection locked="0"/>
    </xf>
    <xf numFmtId="0" fontId="8" fillId="0" borderId="6" xfId="0" applyNumberFormat="1" applyFont="1" applyFill="1" applyBorder="1" applyAlignment="1" applyProtection="1">
      <alignment vertical="center" wrapText="1"/>
      <protection locked="0"/>
    </xf>
    <xf numFmtId="0" fontId="8" fillId="15" borderId="2" xfId="0" applyNumberFormat="1" applyFont="1" applyFill="1" applyBorder="1" applyAlignment="1" applyProtection="1">
      <alignment vertical="center" wrapText="1"/>
      <protection locked="0"/>
    </xf>
    <xf numFmtId="0" fontId="8" fillId="0" borderId="2" xfId="0" applyNumberFormat="1" applyFont="1" applyFill="1" applyBorder="1" applyAlignment="1" applyProtection="1">
      <alignment vertical="center" wrapText="1"/>
      <protection locked="0"/>
    </xf>
    <xf numFmtId="0" fontId="8" fillId="12" borderId="2" xfId="0" applyNumberFormat="1" applyFont="1" applyFill="1" applyBorder="1" applyAlignment="1" applyProtection="1">
      <alignment vertical="center" wrapText="1"/>
      <protection locked="0"/>
    </xf>
    <xf numFmtId="0" fontId="0" fillId="0" borderId="0" xfId="0" applyFill="1" applyAlignment="1" applyProtection="1">
      <alignment horizontal="left" vertical="center"/>
      <protection hidden="1"/>
    </xf>
    <xf numFmtId="178" fontId="2" fillId="0" borderId="0" xfId="0" applyNumberFormat="1" applyFont="1" applyFill="1" applyAlignment="1" applyProtection="1">
      <alignment horizontal="center" vertical="center"/>
      <protection hidden="1"/>
    </xf>
    <xf numFmtId="0" fontId="17" fillId="3" borderId="0" xfId="0" applyFont="1" applyFill="1" applyAlignment="1" applyProtection="1">
      <alignment vertical="center"/>
      <protection hidden="1"/>
    </xf>
    <xf numFmtId="0" fontId="2" fillId="3" borderId="14" xfId="0" applyFont="1" applyFill="1" applyBorder="1" applyAlignment="1" applyProtection="1">
      <alignment horizontal="center" vertical="center"/>
      <protection hidden="1"/>
    </xf>
    <xf numFmtId="0" fontId="18" fillId="7" borderId="15" xfId="0" applyNumberFormat="1" applyFont="1" applyFill="1" applyBorder="1" applyAlignment="1" applyProtection="1">
      <alignment horizontal="center" vertical="center"/>
      <protection hidden="1"/>
    </xf>
    <xf numFmtId="0" fontId="19" fillId="7" borderId="16" xfId="0" applyNumberFormat="1" applyFont="1" applyFill="1" applyBorder="1" applyAlignment="1" applyProtection="1">
      <alignment horizontal="center" vertical="center"/>
      <protection hidden="1"/>
    </xf>
    <xf numFmtId="0" fontId="19" fillId="7" borderId="17" xfId="0" applyNumberFormat="1" applyFont="1" applyFill="1" applyBorder="1" applyAlignment="1" applyProtection="1">
      <alignment horizontal="center" vertical="center"/>
      <protection hidden="1"/>
    </xf>
    <xf numFmtId="0" fontId="6" fillId="14" borderId="1" xfId="0" applyNumberFormat="1" applyFont="1" applyFill="1" applyBorder="1" applyAlignment="1" applyProtection="1">
      <alignment horizontal="center" vertical="center"/>
      <protection hidden="1"/>
    </xf>
    <xf numFmtId="0" fontId="19" fillId="7" borderId="18" xfId="0" applyNumberFormat="1" applyFont="1" applyFill="1" applyBorder="1" applyAlignment="1" applyProtection="1">
      <alignment horizontal="center" vertical="center"/>
      <protection hidden="1"/>
    </xf>
    <xf numFmtId="0" fontId="19" fillId="7" borderId="0" xfId="0" applyNumberFormat="1" applyFont="1" applyFill="1" applyBorder="1" applyAlignment="1" applyProtection="1">
      <alignment horizontal="center" vertical="center"/>
      <protection hidden="1"/>
    </xf>
    <xf numFmtId="0" fontId="19" fillId="7" borderId="19" xfId="0" applyNumberFormat="1" applyFont="1" applyFill="1" applyBorder="1" applyAlignment="1" applyProtection="1">
      <alignment horizontal="center" vertical="center"/>
      <protection hidden="1"/>
    </xf>
    <xf numFmtId="0" fontId="2" fillId="7" borderId="1" xfId="0" applyNumberFormat="1" applyFont="1" applyFill="1" applyBorder="1" applyAlignment="1" applyProtection="1">
      <alignment horizontal="left" vertical="center"/>
      <protection hidden="1"/>
    </xf>
    <xf numFmtId="0" fontId="0" fillId="0" borderId="20" xfId="0" applyNumberFormat="1" applyFont="1" applyFill="1" applyBorder="1" applyAlignment="1" applyProtection="1">
      <alignment horizontal="center" vertical="center"/>
      <protection hidden="1"/>
    </xf>
    <xf numFmtId="0" fontId="0" fillId="0" borderId="21" xfId="0" applyNumberFormat="1" applyFont="1" applyFill="1" applyBorder="1" applyAlignment="1" applyProtection="1">
      <alignment horizontal="center" vertical="center"/>
      <protection hidden="1"/>
    </xf>
    <xf numFmtId="0" fontId="0" fillId="6" borderId="0" xfId="0" applyFill="1" applyBorder="1" applyAlignment="1" applyProtection="1">
      <alignment vertical="center"/>
      <protection hidden="1"/>
    </xf>
    <xf numFmtId="0" fontId="20" fillId="14" borderId="1" xfId="0" applyNumberFormat="1" applyFont="1" applyFill="1" applyBorder="1" applyAlignment="1" applyProtection="1">
      <alignment horizontal="center" vertical="center" wrapText="1"/>
      <protection hidden="1"/>
    </xf>
    <xf numFmtId="0" fontId="21" fillId="7" borderId="1" xfId="10" applyNumberFormat="1" applyFont="1" applyFill="1" applyBorder="1" applyAlignment="1" applyProtection="1">
      <alignment horizontal="center" vertical="center" wrapText="1"/>
      <protection hidden="1"/>
    </xf>
    <xf numFmtId="0" fontId="21" fillId="20" borderId="1" xfId="10" applyNumberFormat="1" applyFont="1" applyFill="1" applyBorder="1" applyAlignment="1" applyProtection="1">
      <alignment horizontal="center" vertical="center" wrapText="1"/>
      <protection hidden="1"/>
    </xf>
    <xf numFmtId="0" fontId="22" fillId="14" borderId="1" xfId="0" applyNumberFormat="1" applyFont="1" applyFill="1" applyBorder="1" applyAlignment="1" applyProtection="1">
      <alignment horizontal="center" vertical="center"/>
      <protection hidden="1"/>
    </xf>
    <xf numFmtId="0" fontId="21" fillId="3" borderId="1" xfId="10" applyNumberFormat="1" applyFont="1" applyFill="1" applyBorder="1" applyAlignment="1" applyProtection="1">
      <alignment horizontal="center" vertical="center"/>
      <protection hidden="1"/>
    </xf>
    <xf numFmtId="0" fontId="21" fillId="9" borderId="1" xfId="10" applyNumberFormat="1" applyFont="1" applyFill="1" applyBorder="1" applyAlignment="1" applyProtection="1">
      <alignment horizontal="center" vertical="center"/>
      <protection hidden="1"/>
    </xf>
    <xf numFmtId="0" fontId="0" fillId="6" borderId="1" xfId="0" applyNumberFormat="1" applyFill="1" applyBorder="1" applyAlignment="1" applyProtection="1">
      <alignment horizontal="center" vertical="center"/>
      <protection hidden="1"/>
    </xf>
    <xf numFmtId="0" fontId="21" fillId="2" borderId="1" xfId="10" applyNumberFormat="1" applyFont="1" applyFill="1" applyBorder="1" applyAlignment="1" applyProtection="1">
      <alignment horizontal="center" vertical="center" wrapText="1"/>
      <protection hidden="1"/>
    </xf>
    <xf numFmtId="0" fontId="21" fillId="5" borderId="1" xfId="10" applyNumberFormat="1" applyFont="1" applyFill="1" applyBorder="1" applyAlignment="1" applyProtection="1">
      <alignment horizontal="center" vertical="center" wrapText="1"/>
      <protection hidden="1"/>
    </xf>
    <xf numFmtId="0" fontId="2" fillId="3" borderId="4" xfId="0" applyNumberFormat="1" applyFont="1" applyFill="1" applyBorder="1" applyAlignment="1" applyProtection="1">
      <alignment horizontal="left" vertical="center"/>
      <protection hidden="1"/>
    </xf>
    <xf numFmtId="0" fontId="2" fillId="3" borderId="9" xfId="0" applyNumberFormat="1" applyFont="1" applyFill="1" applyBorder="1" applyAlignment="1" applyProtection="1">
      <alignment horizontal="left" vertical="center"/>
      <protection hidden="1"/>
    </xf>
    <xf numFmtId="0" fontId="13" fillId="9" borderId="0" xfId="0" applyFont="1" applyFill="1" applyAlignment="1" applyProtection="1">
      <alignment horizontal="center" vertical="center"/>
      <protection hidden="1"/>
    </xf>
    <xf numFmtId="0" fontId="0" fillId="12" borderId="22" xfId="0" applyNumberFormat="1" applyFill="1" applyBorder="1" applyProtection="1">
      <alignment vertical="center"/>
      <protection hidden="1"/>
    </xf>
    <xf numFmtId="0" fontId="23" fillId="0" borderId="23" xfId="0" applyNumberFormat="1" applyFont="1" applyFill="1" applyBorder="1" applyAlignment="1" applyProtection="1">
      <alignment horizontal="center" vertical="center"/>
      <protection locked="0"/>
    </xf>
    <xf numFmtId="0" fontId="0" fillId="0" borderId="23" xfId="0" applyNumberFormat="1" applyFill="1" applyBorder="1" applyAlignment="1" applyProtection="1">
      <alignment horizontal="center" vertical="center"/>
      <protection locked="0"/>
    </xf>
    <xf numFmtId="0" fontId="0" fillId="12" borderId="24" xfId="0" applyNumberFormat="1" applyFill="1" applyBorder="1" applyAlignment="1" applyProtection="1">
      <alignment vertical="center" wrapText="1"/>
      <protection hidden="1"/>
    </xf>
    <xf numFmtId="0" fontId="8" fillId="0" borderId="23" xfId="0" applyNumberFormat="1" applyFont="1" applyFill="1" applyBorder="1" applyAlignment="1" applyProtection="1">
      <alignment horizontal="center" vertical="center"/>
      <protection locked="0"/>
    </xf>
    <xf numFmtId="0" fontId="24" fillId="14" borderId="0" xfId="0" applyNumberFormat="1" applyFont="1" applyFill="1" applyProtection="1">
      <alignment vertical="center"/>
      <protection hidden="1"/>
    </xf>
    <xf numFmtId="0" fontId="25" fillId="14" borderId="0" xfId="0" applyFont="1" applyFill="1" applyProtection="1">
      <alignment vertical="center"/>
      <protection hidden="1"/>
    </xf>
    <xf numFmtId="0" fontId="26" fillId="6" borderId="25" xfId="0" applyNumberFormat="1" applyFont="1" applyFill="1" applyBorder="1" applyProtection="1">
      <alignment vertical="center"/>
      <protection hidden="1"/>
    </xf>
    <xf numFmtId="0" fontId="25" fillId="6" borderId="25" xfId="0" applyNumberFormat="1" applyFont="1" applyFill="1" applyBorder="1" applyProtection="1">
      <alignment vertical="center"/>
      <protection hidden="1"/>
    </xf>
    <xf numFmtId="0" fontId="26" fillId="0" borderId="0" xfId="0" applyNumberFormat="1" applyFont="1" applyFill="1" applyProtection="1">
      <alignment vertical="center"/>
      <protection hidden="1"/>
    </xf>
    <xf numFmtId="0" fontId="25" fillId="0" borderId="0" xfId="0" applyFont="1" applyFill="1" applyProtection="1">
      <alignment vertical="center"/>
      <protection hidden="1"/>
    </xf>
    <xf numFmtId="0" fontId="27" fillId="12" borderId="0" xfId="0" applyNumberFormat="1" applyFont="1" applyFill="1" applyAlignment="1" applyProtection="1">
      <alignment horizontal="center" vertical="center"/>
      <protection hidden="1"/>
    </xf>
    <xf numFmtId="0" fontId="28" fillId="12" borderId="0" xfId="0" applyNumberFormat="1" applyFont="1" applyFill="1" applyAlignment="1" applyProtection="1">
      <alignment horizontal="center" vertical="center"/>
      <protection hidden="1"/>
    </xf>
    <xf numFmtId="0" fontId="29" fillId="16" borderId="0" xfId="0" applyFont="1" applyFill="1" applyAlignment="1" applyProtection="1">
      <alignment vertical="center"/>
      <protection hidden="1"/>
    </xf>
    <xf numFmtId="0" fontId="28" fillId="16" borderId="0" xfId="0" applyFont="1" applyFill="1" applyAlignment="1" applyProtection="1">
      <alignment vertical="center"/>
      <protection hidden="1"/>
    </xf>
    <xf numFmtId="0" fontId="27" fillId="16" borderId="0" xfId="0" applyFont="1" applyFill="1" applyAlignment="1" applyProtection="1">
      <alignment vertical="center"/>
      <protection hidden="1"/>
    </xf>
    <xf numFmtId="0" fontId="30" fillId="16" borderId="0" xfId="0" applyFont="1" applyFill="1" applyAlignment="1" applyProtection="1">
      <alignment vertical="center"/>
      <protection hidden="1"/>
    </xf>
    <xf numFmtId="0" fontId="28" fillId="16" borderId="0" xfId="0" applyFont="1" applyFill="1" applyAlignment="1" applyProtection="1">
      <alignment horizontal="left" vertical="center" wrapText="1"/>
      <protection hidden="1"/>
    </xf>
    <xf numFmtId="0" fontId="31" fillId="21" borderId="0" xfId="0" applyFont="1" applyFill="1" applyAlignment="1" applyProtection="1">
      <alignment vertical="center"/>
      <protection hidden="1"/>
    </xf>
    <xf numFmtId="0" fontId="32" fillId="21" borderId="0" xfId="0" applyFont="1" applyFill="1" applyAlignment="1" applyProtection="1">
      <alignment vertical="center"/>
      <protection hidden="1"/>
    </xf>
    <xf numFmtId="0" fontId="33" fillId="21" borderId="0" xfId="0" applyFont="1" applyFill="1" applyAlignment="1" applyProtection="1">
      <alignment vertical="center"/>
      <protection hidden="1"/>
    </xf>
    <xf numFmtId="0" fontId="33" fillId="21" borderId="0" xfId="0" applyFont="1" applyFill="1" applyAlignment="1" applyProtection="1">
      <alignment horizontal="left" vertical="center" wrapText="1"/>
      <protection hidden="1"/>
    </xf>
    <xf numFmtId="0" fontId="34" fillId="21" borderId="0" xfId="0" applyFont="1" applyFill="1" applyAlignment="1" applyProtection="1">
      <alignment horizontal="left" vertical="center" wrapText="1"/>
      <protection hidden="1"/>
    </xf>
    <xf numFmtId="0" fontId="35" fillId="15" borderId="1" xfId="0" applyNumberFormat="1" applyFont="1" applyFill="1" applyBorder="1" applyAlignment="1" applyProtection="1">
      <alignment horizontal="center" vertical="center"/>
      <protection hidden="1"/>
    </xf>
    <xf numFmtId="0" fontId="27" fillId="15" borderId="1" xfId="0" applyNumberFormat="1" applyFont="1" applyFill="1" applyBorder="1" applyAlignment="1" applyProtection="1">
      <alignment horizontal="left" vertical="center" wrapText="1"/>
      <protection hidden="1"/>
    </xf>
    <xf numFmtId="0" fontId="31" fillId="2" borderId="1" xfId="0" applyNumberFormat="1" applyFont="1" applyFill="1" applyBorder="1" applyAlignment="1" applyProtection="1">
      <alignment horizontal="left" vertical="center" wrapText="1"/>
      <protection hidden="1"/>
    </xf>
    <xf numFmtId="0" fontId="36" fillId="2" borderId="1" xfId="0" applyNumberFormat="1" applyFont="1" applyFill="1" applyBorder="1" applyAlignment="1" applyProtection="1">
      <alignment horizontal="left" vertical="center" wrapText="1"/>
      <protection hidden="1"/>
    </xf>
    <xf numFmtId="0" fontId="37" fillId="2" borderId="25" xfId="0" applyNumberFormat="1" applyFont="1" applyFill="1" applyBorder="1" applyAlignment="1" applyProtection="1">
      <alignment horizontal="left" vertical="center" wrapText="1"/>
      <protection hidden="1"/>
    </xf>
    <xf numFmtId="0" fontId="22" fillId="3" borderId="0" xfId="0" applyFont="1" applyFill="1" applyAlignment="1" applyProtection="1">
      <alignment horizontal="center" vertical="center"/>
      <protection hidden="1"/>
    </xf>
    <xf numFmtId="0" fontId="0" fillId="6" borderId="25" xfId="0" applyNumberFormat="1" applyFill="1" applyBorder="1" applyProtection="1">
      <alignment vertical="center"/>
      <protection hidden="1"/>
    </xf>
    <xf numFmtId="177" fontId="3" fillId="4" borderId="26" xfId="0" applyNumberFormat="1" applyFont="1" applyFill="1" applyBorder="1" applyAlignment="1" applyProtection="1">
      <alignment horizontal="center" vertical="center"/>
      <protection hidden="1"/>
    </xf>
    <xf numFmtId="0" fontId="21" fillId="3" borderId="1" xfId="10" applyNumberFormat="1" applyFont="1" applyFill="1" applyBorder="1" applyAlignment="1" applyProtection="1">
      <alignment horizontal="center" vertical="center" wrapText="1"/>
      <protection hidden="1"/>
    </xf>
    <xf numFmtId="0" fontId="8" fillId="0" borderId="23" xfId="0" applyNumberFormat="1" applyFont="1" applyFill="1" applyBorder="1" applyAlignment="1" applyProtection="1">
      <alignment horizontal="center" vertical="center" wrapText="1"/>
      <protection locked="0"/>
    </xf>
    <xf numFmtId="0" fontId="0" fillId="0" borderId="0" xfId="0" applyAlignment="1" applyProtection="1">
      <alignment horizontal="left" vertical="top"/>
      <protection hidden="1"/>
    </xf>
  </cellXfs>
  <cellStyles count="49">
    <cellStyle name="Normal" xfId="0" builtinId="0"/>
    <cellStyle name="40% - Accent1" xfId="1" builtinId="31"/>
    <cellStyle name="Comma" xfId="2" builtinId="3"/>
    <cellStyle name="Currency" xfId="3" builtinId="4"/>
    <cellStyle name="Comma[0]" xfId="4" builtinId="6"/>
    <cellStyle name="Percent" xfId="5" builtinId="5"/>
    <cellStyle name="Currency[0]" xfId="6" builtinId="7"/>
    <cellStyle name="Check Cell" xfId="7" builtinId="23"/>
    <cellStyle name="Heading 2" xfId="8" builtinId="17"/>
    <cellStyle name="Note" xfId="9" builtinId="10"/>
    <cellStyle name="Hyperlink" xfId="10" builtinId="8"/>
    <cellStyle name="60% - Accent4" xfId="11" builtinId="44"/>
    <cellStyle name="Followed Hyperlink" xfId="12" builtinId="9"/>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dxfs count="14">
    <dxf>
      <font>
        <b val="0"/>
        <i val="0"/>
        <color indexed="12"/>
      </font>
      <fill>
        <patternFill patternType="solid">
          <fgColor indexed="10"/>
          <bgColor indexed="52"/>
        </patternFill>
      </fill>
    </dxf>
    <dxf>
      <font>
        <b val="0"/>
        <i val="0"/>
        <color indexed="12"/>
      </font>
      <fill>
        <patternFill patternType="solid">
          <fgColor indexed="10"/>
          <bgColor indexed="50"/>
        </patternFill>
      </fill>
    </dxf>
    <dxf>
      <font>
        <b val="0"/>
        <i val="0"/>
        <color indexed="12"/>
      </font>
      <fill>
        <patternFill patternType="solid">
          <fgColor indexed="10"/>
          <bgColor indexed="52"/>
        </patternFill>
      </fill>
    </dxf>
    <dxf>
      <font>
        <b val="0"/>
        <i val="0"/>
        <color indexed="12"/>
      </font>
      <fill>
        <patternFill patternType="solid">
          <fgColor indexed="10"/>
          <bgColor indexed="53"/>
        </patternFill>
      </fill>
    </dxf>
    <dxf>
      <font>
        <b val="0"/>
        <i val="0"/>
        <color indexed="12"/>
      </font>
      <fill>
        <patternFill patternType="solid">
          <fgColor indexed="10"/>
          <bgColor indexed="50"/>
        </patternFill>
      </fill>
    </dxf>
    <dxf>
      <font>
        <b val="0"/>
        <i val="0"/>
        <color indexed="12"/>
      </font>
      <fill>
        <patternFill patternType="solid">
          <fgColor indexed="10"/>
          <bgColor indexed="33"/>
        </patternFill>
      </fill>
    </dxf>
    <dxf>
      <font>
        <b val="0"/>
        <i val="0"/>
        <color indexed="12"/>
      </font>
      <fill>
        <patternFill patternType="solid">
          <fgColor indexed="10"/>
          <bgColor indexed="50"/>
        </patternFill>
      </fill>
    </dxf>
    <dxf>
      <font>
        <b val="0"/>
        <i val="0"/>
        <color indexed="12"/>
      </font>
      <fill>
        <patternFill patternType="solid">
          <fgColor indexed="10"/>
          <bgColor indexed="52"/>
        </patternFill>
      </fill>
    </dxf>
    <dxf>
      <font>
        <b val="0"/>
        <i val="0"/>
        <color indexed="12"/>
      </font>
      <fill>
        <patternFill patternType="solid">
          <fgColor indexed="10"/>
          <bgColor indexed="52"/>
        </patternFill>
      </fill>
    </dxf>
    <dxf>
      <font>
        <b val="0"/>
        <i val="0"/>
        <color indexed="12"/>
      </font>
      <fill>
        <patternFill patternType="solid">
          <fgColor indexed="10"/>
          <bgColor indexed="50"/>
        </patternFill>
      </fill>
    </dxf>
    <dxf>
      <font>
        <b val="0"/>
        <i val="0"/>
        <color indexed="12"/>
      </font>
      <fill>
        <patternFill patternType="solid">
          <fgColor indexed="10"/>
          <bgColor indexed="53"/>
        </patternFill>
      </fill>
    </dxf>
    <dxf>
      <font>
        <b val="0"/>
        <i val="0"/>
        <color indexed="12"/>
      </font>
      <fill>
        <patternFill patternType="solid">
          <fgColor indexed="10"/>
          <bgColor indexed="50"/>
        </patternFill>
      </fill>
    </dxf>
    <dxf>
      <font>
        <b val="0"/>
        <i val="0"/>
        <color indexed="12"/>
      </font>
      <fill>
        <patternFill patternType="solid">
          <fgColor indexed="10"/>
          <bgColor indexed="53"/>
        </patternFill>
      </fill>
    </dxf>
    <dxf>
      <font>
        <b val="0"/>
        <i val="0"/>
        <color indexed="12"/>
      </font>
      <fill>
        <patternFill patternType="solid">
          <fgColor indexed="10"/>
          <bgColor indexed="50"/>
        </patternFill>
      </fill>
    </dxf>
  </dxf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8064A2"/>
      <rgbColor rgb="00CCC1D9"/>
      <rgbColor rgb="004F81BD"/>
      <rgbColor rgb="00FFFFFF"/>
      <rgbColor rgb="00B8CCE4"/>
      <rgbColor rgb="00CBCBCB"/>
      <rgbColor rgb="00E7E7E7"/>
      <rgbColor rgb="00F79646"/>
      <rgbColor rgb="00FDEFE9"/>
      <rgbColor rgb="00B7DDE8"/>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round/>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autoPageBreaks="0"/>
  </sheetPr>
  <dimension ref="A1:K63"/>
  <sheetViews>
    <sheetView showGridLines="0" showRowColHeaders="0" showZeros="0" tabSelected="1" zoomScale="85" zoomScaleNormal="85" workbookViewId="0">
      <pane ySplit="1" topLeftCell="A2" activePane="bottomLeft" state="frozen"/>
      <selection/>
      <selection pane="bottomLeft" activeCell="C9" sqref="C9:C11"/>
    </sheetView>
  </sheetViews>
  <sheetFormatPr defaultColWidth="9" defaultRowHeight="15.75"/>
  <cols>
    <col min="1" max="1" width="2.5" style="2" customWidth="1"/>
    <col min="2" max="2" width="2.625" style="2" customWidth="1"/>
    <col min="3" max="3" width="13.75" style="2" customWidth="1"/>
    <col min="4" max="4" width="21.6166666666667" style="2" customWidth="1"/>
    <col min="5" max="5" width="18.675" style="2" customWidth="1"/>
    <col min="6" max="6" width="18.625" style="2" customWidth="1"/>
    <col min="7" max="7" width="18.8166666666667" style="2" customWidth="1"/>
    <col min="8" max="8" width="17.4916666666667" style="2" customWidth="1"/>
    <col min="9" max="9" width="19.2583333333333" style="2" customWidth="1"/>
    <col min="10" max="11" width="2.625" style="2" customWidth="1"/>
    <col min="12" max="16384" width="9" style="2"/>
  </cols>
  <sheetData>
    <row r="1" ht="15.95" customHeight="1" spans="1:11">
      <c r="A1" s="20"/>
      <c r="B1" s="179"/>
      <c r="C1" s="179"/>
      <c r="D1" s="179"/>
      <c r="E1" s="179"/>
      <c r="F1" s="179"/>
      <c r="G1" s="179"/>
      <c r="H1" s="180" t="s">
        <v>0</v>
      </c>
      <c r="I1" s="234">
        <f ca="1">TODAY()</f>
        <v>42636</v>
      </c>
      <c r="J1" s="179"/>
      <c r="K1" s="20"/>
    </row>
    <row r="2" spans="1:11">
      <c r="A2" s="20"/>
      <c r="K2" s="20"/>
    </row>
    <row r="3" ht="18" customHeight="1" spans="1:11">
      <c r="A3" s="20"/>
      <c r="C3" s="181" t="s">
        <v>1</v>
      </c>
      <c r="D3" s="182"/>
      <c r="E3" s="183"/>
      <c r="G3" s="184" t="s">
        <v>2</v>
      </c>
      <c r="H3" s="36" t="s">
        <v>3</v>
      </c>
      <c r="I3" s="153" t="s">
        <v>4</v>
      </c>
      <c r="K3" s="20"/>
    </row>
    <row r="4" ht="17.1" customHeight="1" spans="1:11">
      <c r="A4" s="20"/>
      <c r="C4" s="185"/>
      <c r="D4" s="186"/>
      <c r="E4" s="187"/>
      <c r="F4" s="28"/>
      <c r="G4" s="188" t="s">
        <v>5</v>
      </c>
      <c r="H4" s="36">
        <v>25</v>
      </c>
      <c r="I4" s="153">
        <f>COUNT('REMINDER RECORDER'!C11:C35)</f>
        <v>0</v>
      </c>
      <c r="K4" s="20"/>
    </row>
    <row r="5" ht="18" customHeight="1" spans="1:11">
      <c r="A5" s="20"/>
      <c r="C5" s="185"/>
      <c r="D5" s="186"/>
      <c r="E5" s="187"/>
      <c r="F5" s="28"/>
      <c r="G5" s="188" t="s">
        <v>6</v>
      </c>
      <c r="H5" s="36">
        <v>25</v>
      </c>
      <c r="I5" s="153">
        <f>COUNTA(MEMO!D10:D34)</f>
        <v>0</v>
      </c>
      <c r="K5" s="20"/>
    </row>
    <row r="6" ht="16.5" spans="1:11">
      <c r="A6" s="20"/>
      <c r="C6" s="189" t="s">
        <v>7</v>
      </c>
      <c r="D6" s="189"/>
      <c r="E6" s="190"/>
      <c r="F6" s="28"/>
      <c r="G6" s="188" t="s">
        <v>8</v>
      </c>
      <c r="H6" s="36">
        <v>25</v>
      </c>
      <c r="I6" s="153">
        <f>COUNTA('DIGITAL DIRECTORY'!D13:D37)</f>
        <v>0</v>
      </c>
      <c r="K6" s="20"/>
    </row>
    <row r="7" ht="8.1" customHeight="1" spans="1:11">
      <c r="A7" s="20"/>
      <c r="C7" s="191"/>
      <c r="D7" s="191"/>
      <c r="E7" s="8"/>
      <c r="G7" s="8"/>
      <c r="H7" s="8"/>
      <c r="I7" s="8"/>
      <c r="K7" s="20"/>
    </row>
    <row r="8" ht="8.1" customHeight="1" spans="1:11">
      <c r="A8" s="20"/>
      <c r="K8" s="20"/>
    </row>
    <row r="9" ht="39" customHeight="1" spans="1:11">
      <c r="A9" s="20"/>
      <c r="C9" s="192" t="s">
        <v>9</v>
      </c>
      <c r="D9" s="193" t="s">
        <v>5</v>
      </c>
      <c r="E9" s="194" t="s">
        <v>10</v>
      </c>
      <c r="F9" s="195" t="s">
        <v>11</v>
      </c>
      <c r="G9" s="196" t="s">
        <v>10</v>
      </c>
      <c r="H9" s="196" t="s">
        <v>12</v>
      </c>
      <c r="I9" s="235" t="s">
        <v>13</v>
      </c>
      <c r="K9" s="20"/>
    </row>
    <row r="10" ht="39" customHeight="1" spans="1:11">
      <c r="A10" s="20"/>
      <c r="C10" s="192"/>
      <c r="D10" s="197" t="s">
        <v>14</v>
      </c>
      <c r="E10" s="197"/>
      <c r="F10" s="39" t="s">
        <v>15</v>
      </c>
      <c r="G10" s="198">
        <f ca="1">'REMINDER RECORDER'!D6</f>
        <v>0</v>
      </c>
      <c r="H10" s="198">
        <f ca="1">'DIGITAL DIRECTORY'!B6</f>
        <v>0</v>
      </c>
      <c r="I10" s="198">
        <f ca="1">'DIGITAL DIRECTORY'!C6</f>
        <v>0</v>
      </c>
      <c r="K10" s="20"/>
    </row>
    <row r="11" ht="39" customHeight="1" spans="1:11">
      <c r="A11" s="20"/>
      <c r="C11" s="192"/>
      <c r="D11" s="199" t="s">
        <v>8</v>
      </c>
      <c r="E11" s="200" t="s">
        <v>16</v>
      </c>
      <c r="F11" s="39" t="s">
        <v>17</v>
      </c>
      <c r="G11" s="198">
        <f ca="1">'REMINDER RECORDER'!E6</f>
        <v>0</v>
      </c>
      <c r="H11" s="198">
        <f ca="1">'DIGITAL DIRECTORY'!B7</f>
        <v>0</v>
      </c>
      <c r="I11" s="198">
        <f ca="1">'DIGITAL DIRECTORY'!C7</f>
        <v>0</v>
      </c>
      <c r="K11" s="20"/>
    </row>
    <row r="12" ht="8.1" customHeight="1" spans="1:11">
      <c r="A12" s="20"/>
      <c r="C12" s="8"/>
      <c r="D12" s="8"/>
      <c r="E12" s="8"/>
      <c r="F12" s="8"/>
      <c r="G12" s="8"/>
      <c r="H12" s="8"/>
      <c r="I12" s="8"/>
      <c r="K12" s="20"/>
    </row>
    <row r="13" ht="6.95" customHeight="1" spans="1:11">
      <c r="A13" s="20"/>
      <c r="K13" s="20"/>
    </row>
    <row r="14" ht="26" customHeight="1" spans="1:11">
      <c r="A14" s="20"/>
      <c r="C14" s="108" t="s">
        <v>18</v>
      </c>
      <c r="D14" s="37" t="s">
        <v>19</v>
      </c>
      <c r="E14" s="37"/>
      <c r="F14" s="37"/>
      <c r="G14" s="39" t="s">
        <v>20</v>
      </c>
      <c r="H14" s="39" t="s">
        <v>21</v>
      </c>
      <c r="I14" s="39" t="s">
        <v>22</v>
      </c>
      <c r="K14" s="20"/>
    </row>
    <row r="15" ht="26" customHeight="1" spans="1:11">
      <c r="A15" s="20"/>
      <c r="C15" s="108"/>
      <c r="D15" s="43"/>
      <c r="E15" s="43"/>
      <c r="F15" s="43"/>
      <c r="G15" s="44">
        <f>INDEX('DIGITAL DIRECTORY'!$G$13:$G$37,MATCH($D$15,'DIGITAL DIRECTORY'!$O$13:$O$37,0))</f>
        <v>0</v>
      </c>
      <c r="H15" s="44">
        <f>INDEX('DIGITAL DIRECTORY'!$H13:$H37,MATCH($D$15,'DIGITAL DIRECTORY'!$O$13:$O$37,0))</f>
        <v>0</v>
      </c>
      <c r="I15" s="44">
        <f>INDEX('DIGITAL DIRECTORY'!$I13:$I37,MATCH($D$15,'DIGITAL DIRECTORY'!$O$13:$O$37,0))</f>
        <v>0</v>
      </c>
      <c r="K15" s="20"/>
    </row>
    <row r="16" ht="26" customHeight="1" spans="1:11">
      <c r="A16" s="20"/>
      <c r="C16" s="108"/>
      <c r="D16" s="43"/>
      <c r="E16" s="43"/>
      <c r="F16" s="43"/>
      <c r="G16" s="39" t="s">
        <v>23</v>
      </c>
      <c r="H16" s="39" t="s">
        <v>24</v>
      </c>
      <c r="I16" s="39" t="s">
        <v>25</v>
      </c>
      <c r="K16" s="20"/>
    </row>
    <row r="17" ht="26" customHeight="1" spans="1:11">
      <c r="A17" s="20"/>
      <c r="C17" s="108"/>
      <c r="D17" s="48">
        <f>INDEX('DIGITAL DIRECTORY'!A13:A37,MATCH(D15,'DIGITAL DIRECTORY'!O13:O37,0))</f>
        <v>1</v>
      </c>
      <c r="E17" s="201" t="s">
        <v>26</v>
      </c>
      <c r="F17" s="202"/>
      <c r="G17" s="50">
        <f>INDEX('DIGITAL DIRECTORY'!$J$13:$J$37,MATCH($D$15,'DIGITAL DIRECTORY'!$O$13:$O$37,0))</f>
        <v>0</v>
      </c>
      <c r="H17" s="50">
        <f>INDEX('DIGITAL DIRECTORY'!$K$13:$K$37,MATCH($D$15,'DIGITAL DIRECTORY'!$O$13:$O$37,0))</f>
        <v>0</v>
      </c>
      <c r="I17" s="44">
        <f>INDEX('DIGITAL DIRECTORY'!$L$13:$L$37,MATCH($D$15,'DIGITAL DIRECTORY'!$O$13:$O$37,0))</f>
        <v>0</v>
      </c>
      <c r="K17" s="20"/>
    </row>
    <row r="18" ht="6.95" customHeight="1" spans="1:11">
      <c r="A18" s="20"/>
      <c r="C18" s="8"/>
      <c r="D18" s="8"/>
      <c r="E18" s="8"/>
      <c r="F18" s="8"/>
      <c r="G18" s="8"/>
      <c r="H18" s="8"/>
      <c r="I18" s="8"/>
      <c r="K18" s="20"/>
    </row>
    <row r="19" ht="9" customHeight="1" spans="1:11">
      <c r="A19" s="20"/>
      <c r="K19" s="20"/>
    </row>
    <row r="20" ht="18.75" spans="1:11">
      <c r="A20" s="20"/>
      <c r="C20" s="203" t="s">
        <v>27</v>
      </c>
      <c r="D20" s="203"/>
      <c r="E20" s="203"/>
      <c r="F20" s="203"/>
      <c r="G20" s="203"/>
      <c r="H20" s="203"/>
      <c r="I20" s="203"/>
      <c r="K20" s="20"/>
    </row>
    <row r="21" ht="24" customHeight="1" spans="1:11">
      <c r="A21" s="20"/>
      <c r="C21" s="204" t="s">
        <v>28</v>
      </c>
      <c r="D21" s="205" t="s">
        <v>29</v>
      </c>
      <c r="E21" s="205"/>
      <c r="F21" s="205"/>
      <c r="G21" s="204" t="s">
        <v>30</v>
      </c>
      <c r="H21" s="206" t="s">
        <v>31</v>
      </c>
      <c r="I21" s="206" t="s">
        <v>32</v>
      </c>
      <c r="K21" s="20"/>
    </row>
    <row r="22" ht="31.5" spans="1:11">
      <c r="A22" s="20"/>
      <c r="C22" s="207" t="s">
        <v>33</v>
      </c>
      <c r="D22" s="206" t="s">
        <v>34</v>
      </c>
      <c r="E22" s="206" t="s">
        <v>35</v>
      </c>
      <c r="F22" s="206" t="s">
        <v>36</v>
      </c>
      <c r="G22" s="207" t="s">
        <v>37</v>
      </c>
      <c r="H22" s="208" t="s">
        <v>25</v>
      </c>
      <c r="I22" s="236" t="s">
        <v>38</v>
      </c>
      <c r="K22" s="20"/>
    </row>
    <row r="23" ht="24" customHeight="1" spans="1:11">
      <c r="A23" s="20"/>
      <c r="C23" s="209" t="s">
        <v>39</v>
      </c>
      <c r="D23" s="210"/>
      <c r="E23" s="210"/>
      <c r="F23" s="210"/>
      <c r="G23" s="210"/>
      <c r="H23" s="210"/>
      <c r="I23" s="210"/>
      <c r="K23" s="20"/>
    </row>
    <row r="24" ht="9" customHeight="1" spans="1:11">
      <c r="A24" s="20"/>
      <c r="C24" s="211"/>
      <c r="D24" s="212"/>
      <c r="E24" s="212"/>
      <c r="F24" s="212"/>
      <c r="G24" s="212"/>
      <c r="H24" s="212"/>
      <c r="I24" s="212"/>
      <c r="K24" s="20"/>
    </row>
    <row r="25" ht="8.1" customHeight="1" spans="1:11">
      <c r="A25" s="20"/>
      <c r="C25" s="213"/>
      <c r="D25" s="214"/>
      <c r="E25" s="214"/>
      <c r="F25" s="214"/>
      <c r="G25" s="214"/>
      <c r="H25" s="214"/>
      <c r="I25" s="214"/>
      <c r="K25" s="20"/>
    </row>
    <row r="26" s="1" customFormat="1" ht="19" customHeight="1" spans="1:11">
      <c r="A26" s="19"/>
      <c r="C26" s="215" t="s">
        <v>40</v>
      </c>
      <c r="D26" s="215"/>
      <c r="E26" s="215"/>
      <c r="F26" s="215"/>
      <c r="G26" s="215"/>
      <c r="H26" s="215"/>
      <c r="I26" s="215"/>
      <c r="K26" s="19"/>
    </row>
    <row r="27" s="1" customFormat="1" ht="19" customHeight="1" spans="1:11">
      <c r="A27" s="19"/>
      <c r="C27" s="215" t="s">
        <v>41</v>
      </c>
      <c r="D27" s="215"/>
      <c r="E27" s="215"/>
      <c r="F27" s="215"/>
      <c r="G27" s="215"/>
      <c r="H27" s="215"/>
      <c r="I27" s="215"/>
      <c r="K27" s="19"/>
    </row>
    <row r="28" s="1" customFormat="1" ht="19" customHeight="1" spans="1:11">
      <c r="A28" s="19"/>
      <c r="C28" s="215" t="s">
        <v>42</v>
      </c>
      <c r="D28" s="215"/>
      <c r="E28" s="215"/>
      <c r="F28" s="215"/>
      <c r="G28" s="215"/>
      <c r="H28" s="215"/>
      <c r="I28" s="215"/>
      <c r="K28" s="19"/>
    </row>
    <row r="29" s="1" customFormat="1" ht="19" customHeight="1" spans="1:11">
      <c r="A29" s="19"/>
      <c r="C29" s="216" t="s">
        <v>43</v>
      </c>
      <c r="D29" s="216"/>
      <c r="E29" s="216"/>
      <c r="F29" s="216"/>
      <c r="G29" s="216"/>
      <c r="H29" s="216"/>
      <c r="I29" s="216"/>
      <c r="K29" s="19"/>
    </row>
    <row r="30" ht="8.1" customHeight="1" spans="1:11">
      <c r="A30" s="20"/>
      <c r="C30" s="211"/>
      <c r="D30" s="212"/>
      <c r="E30" s="212"/>
      <c r="F30" s="212"/>
      <c r="G30" s="212"/>
      <c r="H30" s="212"/>
      <c r="I30" s="212"/>
      <c r="K30" s="20"/>
    </row>
    <row r="31" ht="9" customHeight="1" spans="1:11">
      <c r="A31" s="20"/>
      <c r="C31" s="213"/>
      <c r="D31" s="214"/>
      <c r="E31" s="214"/>
      <c r="F31" s="214"/>
      <c r="G31" s="214"/>
      <c r="H31" s="214"/>
      <c r="I31" s="214"/>
      <c r="K31" s="20"/>
    </row>
    <row r="32" ht="19" customHeight="1" spans="1:11">
      <c r="A32" s="20"/>
      <c r="C32" s="217" t="s">
        <v>44</v>
      </c>
      <c r="D32" s="218" t="s">
        <v>45</v>
      </c>
      <c r="E32" s="219"/>
      <c r="F32" s="219"/>
      <c r="G32" s="219"/>
      <c r="H32" s="219"/>
      <c r="I32" s="219"/>
      <c r="K32" s="20"/>
    </row>
    <row r="33" ht="16" customHeight="1" spans="1:11">
      <c r="A33" s="20"/>
      <c r="C33" s="220" t="s">
        <v>46</v>
      </c>
      <c r="D33" s="219"/>
      <c r="E33" s="219"/>
      <c r="F33" s="219"/>
      <c r="G33" s="219"/>
      <c r="H33" s="219"/>
      <c r="I33" s="219"/>
      <c r="K33" s="20"/>
    </row>
    <row r="34" ht="35" customHeight="1" spans="1:11">
      <c r="A34" s="20"/>
      <c r="C34" s="221" t="s">
        <v>47</v>
      </c>
      <c r="D34" s="221"/>
      <c r="E34" s="221"/>
      <c r="F34" s="221"/>
      <c r="G34" s="221"/>
      <c r="H34" s="221"/>
      <c r="I34" s="221"/>
      <c r="K34" s="20"/>
    </row>
    <row r="35" ht="9" customHeight="1" spans="1:11">
      <c r="A35" s="20"/>
      <c r="C35" s="211"/>
      <c r="D35" s="211"/>
      <c r="E35" s="211"/>
      <c r="F35" s="211"/>
      <c r="G35" s="211"/>
      <c r="H35" s="211"/>
      <c r="I35" s="211"/>
      <c r="K35" s="20"/>
    </row>
    <row r="36" ht="9" customHeight="1" spans="1:11">
      <c r="A36" s="20"/>
      <c r="K36" s="20"/>
    </row>
    <row r="37" ht="27" customHeight="1" spans="1:11">
      <c r="A37" s="20"/>
      <c r="C37" s="222" t="s">
        <v>48</v>
      </c>
      <c r="D37" s="223"/>
      <c r="E37" s="223"/>
      <c r="F37" s="224"/>
      <c r="G37" s="224"/>
      <c r="H37" s="224"/>
      <c r="I37" s="224"/>
      <c r="K37" s="20"/>
    </row>
    <row r="38" ht="82" customHeight="1" spans="1:11">
      <c r="A38" s="20"/>
      <c r="C38" s="225" t="s">
        <v>49</v>
      </c>
      <c r="D38" s="225"/>
      <c r="E38" s="225"/>
      <c r="F38" s="225"/>
      <c r="G38" s="225"/>
      <c r="H38" s="225"/>
      <c r="I38" s="225"/>
      <c r="K38" s="20"/>
    </row>
    <row r="39" ht="68" customHeight="1" spans="1:11">
      <c r="A39" s="20"/>
      <c r="C39" s="225" t="s">
        <v>50</v>
      </c>
      <c r="D39" s="225"/>
      <c r="E39" s="225"/>
      <c r="F39" s="225"/>
      <c r="G39" s="225"/>
      <c r="H39" s="225"/>
      <c r="I39" s="225"/>
      <c r="K39" s="20"/>
    </row>
    <row r="40" ht="56" customHeight="1" spans="1:11">
      <c r="A40" s="20"/>
      <c r="C40" s="225" t="s">
        <v>51</v>
      </c>
      <c r="D40" s="225"/>
      <c r="E40" s="225"/>
      <c r="F40" s="225"/>
      <c r="G40" s="225"/>
      <c r="H40" s="225"/>
      <c r="I40" s="225"/>
      <c r="K40" s="20"/>
    </row>
    <row r="41" ht="104" customHeight="1" spans="1:11">
      <c r="A41" s="20"/>
      <c r="C41" s="225" t="s">
        <v>52</v>
      </c>
      <c r="D41" s="225"/>
      <c r="E41" s="225"/>
      <c r="F41" s="225"/>
      <c r="G41" s="225"/>
      <c r="H41" s="225"/>
      <c r="I41" s="225"/>
      <c r="K41" s="20"/>
    </row>
    <row r="42" ht="95" customHeight="1" spans="1:11">
      <c r="A42" s="20"/>
      <c r="C42" s="226" t="s">
        <v>53</v>
      </c>
      <c r="D42" s="225"/>
      <c r="E42" s="225"/>
      <c r="F42" s="225"/>
      <c r="G42" s="225"/>
      <c r="H42" s="225"/>
      <c r="I42" s="225"/>
      <c r="K42" s="20"/>
    </row>
    <row r="43" ht="9" customHeight="1" spans="1:11">
      <c r="A43" s="20"/>
      <c r="C43" s="211"/>
      <c r="D43" s="211"/>
      <c r="E43" s="211"/>
      <c r="F43" s="211"/>
      <c r="G43" s="211"/>
      <c r="H43" s="211"/>
      <c r="I43" s="211"/>
      <c r="K43" s="20"/>
    </row>
    <row r="44" ht="9" customHeight="1" spans="1:11">
      <c r="A44" s="20"/>
      <c r="K44" s="20"/>
    </row>
    <row r="45" ht="27" customHeight="1" spans="1:11">
      <c r="A45" s="20"/>
      <c r="C45" s="227" t="s">
        <v>54</v>
      </c>
      <c r="D45" s="227"/>
      <c r="E45" s="227"/>
      <c r="F45" s="227"/>
      <c r="G45" s="227"/>
      <c r="H45" s="227"/>
      <c r="I45" s="227"/>
      <c r="K45" s="20"/>
    </row>
    <row r="46" ht="140" customHeight="1" spans="1:11">
      <c r="A46" s="20"/>
      <c r="C46" s="228" t="s">
        <v>55</v>
      </c>
      <c r="D46" s="228"/>
      <c r="E46" s="228"/>
      <c r="F46" s="228"/>
      <c r="G46" s="228"/>
      <c r="H46" s="228"/>
      <c r="I46" s="228"/>
      <c r="K46" s="20"/>
    </row>
    <row r="47" ht="86" customHeight="1" spans="1:11">
      <c r="A47" s="20"/>
      <c r="C47" s="228" t="s">
        <v>56</v>
      </c>
      <c r="D47" s="228"/>
      <c r="E47" s="228"/>
      <c r="F47" s="228"/>
      <c r="G47" s="228"/>
      <c r="H47" s="228"/>
      <c r="I47" s="228"/>
      <c r="K47" s="20"/>
    </row>
    <row r="48" ht="96" customHeight="1" spans="1:11">
      <c r="A48" s="20"/>
      <c r="C48" s="228" t="s">
        <v>57</v>
      </c>
      <c r="D48" s="228"/>
      <c r="E48" s="228"/>
      <c r="F48" s="228"/>
      <c r="G48" s="228"/>
      <c r="H48" s="228"/>
      <c r="I48" s="228"/>
      <c r="K48" s="20"/>
    </row>
    <row r="49" ht="51" customHeight="1" spans="1:11">
      <c r="A49" s="20"/>
      <c r="C49" s="228" t="s">
        <v>58</v>
      </c>
      <c r="D49" s="228"/>
      <c r="E49" s="228"/>
      <c r="F49" s="228"/>
      <c r="G49" s="228"/>
      <c r="H49" s="228"/>
      <c r="I49" s="228"/>
      <c r="K49" s="20"/>
    </row>
    <row r="50" ht="21" customHeight="1" spans="1:11">
      <c r="A50" s="20"/>
      <c r="C50" s="228" t="s">
        <v>59</v>
      </c>
      <c r="D50" s="228"/>
      <c r="E50" s="228"/>
      <c r="F50" s="228"/>
      <c r="G50" s="228"/>
      <c r="H50" s="228"/>
      <c r="I50" s="228"/>
      <c r="K50" s="20"/>
    </row>
    <row r="51" ht="75" customHeight="1" spans="1:11">
      <c r="A51" s="20"/>
      <c r="C51" s="228" t="s">
        <v>60</v>
      </c>
      <c r="D51" s="228"/>
      <c r="E51" s="228"/>
      <c r="F51" s="228"/>
      <c r="G51" s="228"/>
      <c r="H51" s="228"/>
      <c r="I51" s="228"/>
      <c r="K51" s="20"/>
    </row>
    <row r="52" ht="39" customHeight="1" spans="1:11">
      <c r="A52" s="20"/>
      <c r="C52" s="228" t="s">
        <v>61</v>
      </c>
      <c r="D52" s="228"/>
      <c r="E52" s="228"/>
      <c r="F52" s="228"/>
      <c r="G52" s="228"/>
      <c r="H52" s="228"/>
      <c r="I52" s="228"/>
      <c r="K52" s="20"/>
    </row>
    <row r="53" ht="81" customHeight="1" spans="1:11">
      <c r="A53" s="20"/>
      <c r="C53" s="229" t="s">
        <v>62</v>
      </c>
      <c r="D53" s="230"/>
      <c r="E53" s="230"/>
      <c r="F53" s="230"/>
      <c r="G53" s="230"/>
      <c r="H53" s="230"/>
      <c r="I53" s="230"/>
      <c r="K53" s="20"/>
    </row>
    <row r="54" ht="60" customHeight="1" spans="1:11">
      <c r="A54" s="20"/>
      <c r="C54" s="231" t="s">
        <v>63</v>
      </c>
      <c r="D54" s="231"/>
      <c r="E54" s="231"/>
      <c r="F54" s="231"/>
      <c r="G54" s="231"/>
      <c r="H54" s="231"/>
      <c r="I54" s="231"/>
      <c r="K54" s="20"/>
    </row>
    <row r="55" ht="104" customHeight="1" spans="1:11">
      <c r="A55" s="20"/>
      <c r="C55" s="231" t="s">
        <v>64</v>
      </c>
      <c r="D55" s="231"/>
      <c r="E55" s="231"/>
      <c r="F55" s="231"/>
      <c r="G55" s="231"/>
      <c r="H55" s="231"/>
      <c r="I55" s="231"/>
      <c r="K55" s="20"/>
    </row>
    <row r="56" ht="89" customHeight="1" spans="1:11">
      <c r="A56" s="20"/>
      <c r="C56" s="231" t="s">
        <v>65</v>
      </c>
      <c r="D56" s="231"/>
      <c r="E56" s="231"/>
      <c r="F56" s="231"/>
      <c r="G56" s="231"/>
      <c r="H56" s="231"/>
      <c r="I56" s="231"/>
      <c r="K56" s="20"/>
    </row>
    <row r="57" ht="38" customHeight="1" spans="1:11">
      <c r="A57" s="20"/>
      <c r="C57" s="231" t="s">
        <v>66</v>
      </c>
      <c r="D57" s="231"/>
      <c r="E57" s="231"/>
      <c r="F57" s="231"/>
      <c r="G57" s="231"/>
      <c r="H57" s="231"/>
      <c r="I57" s="231"/>
      <c r="K57" s="20"/>
    </row>
    <row r="58" ht="40" customHeight="1" spans="1:11">
      <c r="A58" s="20"/>
      <c r="C58" s="231" t="s">
        <v>67</v>
      </c>
      <c r="D58" s="231"/>
      <c r="E58" s="231"/>
      <c r="F58" s="231"/>
      <c r="G58" s="231"/>
      <c r="H58" s="231"/>
      <c r="I58" s="231"/>
      <c r="J58" s="237"/>
      <c r="K58" s="20"/>
    </row>
    <row r="59" ht="27" customHeight="1" spans="1:11">
      <c r="A59" s="20"/>
      <c r="C59" s="231" t="s">
        <v>68</v>
      </c>
      <c r="D59" s="231"/>
      <c r="E59" s="231"/>
      <c r="F59" s="231"/>
      <c r="G59" s="231"/>
      <c r="H59" s="231"/>
      <c r="I59" s="231"/>
      <c r="K59" s="20"/>
    </row>
    <row r="60" ht="8.1" customHeight="1" spans="1:11">
      <c r="A60" s="20"/>
      <c r="C60" s="211"/>
      <c r="D60" s="211"/>
      <c r="E60" s="211"/>
      <c r="F60" s="211"/>
      <c r="G60" s="211"/>
      <c r="H60" s="211"/>
      <c r="I60" s="211"/>
      <c r="K60" s="20"/>
    </row>
    <row r="61" ht="18" customHeight="1" spans="1:11">
      <c r="A61" s="20"/>
      <c r="K61" s="20"/>
    </row>
    <row r="62" ht="18.75" spans="1:11">
      <c r="A62" s="20"/>
      <c r="B62" s="232" t="s">
        <v>69</v>
      </c>
      <c r="C62" s="232"/>
      <c r="D62" s="232"/>
      <c r="E62" s="232"/>
      <c r="F62" s="232"/>
      <c r="G62" s="232"/>
      <c r="H62" s="232"/>
      <c r="I62" s="232"/>
      <c r="J62" s="232"/>
      <c r="K62" s="20"/>
    </row>
    <row r="63" ht="9" customHeight="1" spans="1:11">
      <c r="A63" s="233"/>
      <c r="B63" s="233"/>
      <c r="C63" s="233"/>
      <c r="D63" s="233"/>
      <c r="E63" s="233"/>
      <c r="F63" s="233"/>
      <c r="G63" s="233"/>
      <c r="H63" s="233"/>
      <c r="I63" s="233"/>
      <c r="J63" s="233"/>
      <c r="K63" s="233"/>
    </row>
  </sheetData>
  <sheetProtection password="D590" sheet="1" objects="1"/>
  <mergeCells count="36">
    <mergeCell ref="C6:E6"/>
    <mergeCell ref="D10:E10"/>
    <mergeCell ref="D14:F14"/>
    <mergeCell ref="E17:F17"/>
    <mergeCell ref="C20:I20"/>
    <mergeCell ref="D21:F21"/>
    <mergeCell ref="C26:I26"/>
    <mergeCell ref="C27:I27"/>
    <mergeCell ref="C28:I28"/>
    <mergeCell ref="C29:I29"/>
    <mergeCell ref="C34:I34"/>
    <mergeCell ref="C38:I38"/>
    <mergeCell ref="C39:I39"/>
    <mergeCell ref="C40:I40"/>
    <mergeCell ref="C41:I41"/>
    <mergeCell ref="C42:I42"/>
    <mergeCell ref="C45:I45"/>
    <mergeCell ref="C46:I46"/>
    <mergeCell ref="C47:I47"/>
    <mergeCell ref="C48:I48"/>
    <mergeCell ref="C49:I49"/>
    <mergeCell ref="C50:I50"/>
    <mergeCell ref="C51:I51"/>
    <mergeCell ref="C52:I52"/>
    <mergeCell ref="C53:I53"/>
    <mergeCell ref="C54:I54"/>
    <mergeCell ref="C55:I55"/>
    <mergeCell ref="C56:I56"/>
    <mergeCell ref="C57:I57"/>
    <mergeCell ref="C58:I58"/>
    <mergeCell ref="C59:I59"/>
    <mergeCell ref="B62:J62"/>
    <mergeCell ref="C9:C11"/>
    <mergeCell ref="C14:C17"/>
    <mergeCell ref="C3:E5"/>
    <mergeCell ref="D15:F16"/>
  </mergeCells>
  <conditionalFormatting sqref="G10:I10">
    <cfRule type="cellIs" dxfId="0" priority="1" stopIfTrue="1" operator="greaterThan">
      <formula>0</formula>
    </cfRule>
  </conditionalFormatting>
  <conditionalFormatting sqref="G11:I11">
    <cfRule type="cellIs" dxfId="1" priority="2" stopIfTrue="1" operator="greaterThan">
      <formula>0</formula>
    </cfRule>
  </conditionalFormatting>
  <dataValidations count="2">
    <dataValidation type="list" allowBlank="1" showInputMessage="1" showErrorMessage="1" sqref="D15:F16">
      <formula1>name</formula1>
    </dataValidation>
    <dataValidation type="list" allowBlank="1" showInputMessage="1" showErrorMessage="1" sqref="C16">
      <formula1>'DIGITAL DIRECTORY'!$Q:$Q</formula1>
    </dataValidation>
  </dataValidations>
  <hyperlinks>
    <hyperlink ref="I9" location="'DIRECTORY ALERTS'!d40" display="Anniversary Alerts"/>
    <hyperlink ref="H9" location="'DIRECTORY ALERTS'!d2" display="Birthday Alerts"/>
    <hyperlink ref="E11" location="'DIRECTORY ALERTS'!d2" display="Directory Alerts"/>
    <hyperlink ref="D11" location="'DIGITAL DIRECTORY'!d2" display="Digital Directory"/>
    <hyperlink ref="G9" location="'REMINDER ALERTS'!b4" display="Reminder Alerts"/>
    <hyperlink ref="E9" location="'REMINDER ALERTS'!b4" display="Reminder Alerts"/>
    <hyperlink ref="D9" location="'REMINDER RECORDER'!a4" display="Reminder Recorder"/>
    <hyperlink ref="D10:E10" location="MEMO!a4" display="My Memos"/>
  </hyperlinks>
  <pageMargins left="0.75" right="0.75" top="1" bottom="1" header="0.510416666666667" footer="0.510416666666667"/>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autoPageBreaks="0"/>
  </sheetPr>
  <dimension ref="A1:AH36"/>
  <sheetViews>
    <sheetView showGridLines="0" showRowColHeaders="0" showZeros="0" zoomScale="85" zoomScaleNormal="85" workbookViewId="0">
      <pane ySplit="10" topLeftCell="A11" activePane="bottomLeft" state="frozen"/>
      <selection/>
      <selection pane="bottomLeft" activeCell="A2" sqref="A2:B2"/>
    </sheetView>
  </sheetViews>
  <sheetFormatPr defaultColWidth="9" defaultRowHeight="15.75"/>
  <cols>
    <col min="1" max="1" width="10.7333333333333" style="2" customWidth="1"/>
    <col min="2" max="2" width="16.7583333333333" style="2" customWidth="1"/>
    <col min="3" max="3" width="26.3166666666667" style="144" customWidth="1"/>
    <col min="4" max="4" width="25.875" style="82" customWidth="1"/>
    <col min="5" max="28" width="23.875" style="82" customWidth="1"/>
    <col min="29" max="29" width="2.5" style="2" customWidth="1"/>
    <col min="30" max="30" width="11.625" style="2" customWidth="1"/>
    <col min="31" max="31" width="11.625" style="28" customWidth="1"/>
    <col min="32" max="32" width="11.375" style="145" customWidth="1"/>
    <col min="33" max="33" width="11" style="145" customWidth="1"/>
    <col min="34" max="34" width="9" style="28"/>
    <col min="35" max="16384" width="9" style="2"/>
  </cols>
  <sheetData>
    <row r="1" ht="9.95" customHeight="1" spans="5:30">
      <c r="E1" s="146"/>
      <c r="AD1" s="28"/>
    </row>
    <row r="2" ht="37" customHeight="1" spans="1:30">
      <c r="A2" s="3" t="s">
        <v>70</v>
      </c>
      <c r="B2" s="3"/>
      <c r="C2" s="147" t="s">
        <v>0</v>
      </c>
      <c r="D2" s="5">
        <f ca="1">TODAY()</f>
        <v>42636</v>
      </c>
      <c r="E2" s="148" t="s">
        <v>71</v>
      </c>
      <c r="F2" s="148"/>
      <c r="G2" s="148"/>
      <c r="AD2" s="28"/>
    </row>
    <row r="3" ht="6" customHeight="1" spans="1:30">
      <c r="A3" s="8"/>
      <c r="B3" s="8"/>
      <c r="C3" s="149"/>
      <c r="D3" s="85"/>
      <c r="E3" s="85"/>
      <c r="F3" s="85"/>
      <c r="G3" s="85"/>
      <c r="AD3" s="28"/>
    </row>
    <row r="4" ht="6" customHeight="1" spans="30:30">
      <c r="AD4" s="28"/>
    </row>
    <row r="5" ht="21" customHeight="1" spans="1:30">
      <c r="A5" s="36" t="s">
        <v>72</v>
      </c>
      <c r="B5" s="36"/>
      <c r="C5" s="150" t="str">
        <f ca="1">"ACTIVE Reminders : "&amp;COUNTIF(B11:B35,"ACTIVE")</f>
        <v>ACTIVE Reminders : 0</v>
      </c>
      <c r="D5" s="151" t="s">
        <v>73</v>
      </c>
      <c r="E5" s="152" t="s">
        <v>74</v>
      </c>
      <c r="AD5" s="28"/>
    </row>
    <row r="6" s="2" customFormat="1" ht="17" customHeight="1" spans="1:34">
      <c r="A6" s="153" t="str">
        <f>"Used : "&amp;COUNT(C11:C35)</f>
        <v>Used : 0</v>
      </c>
      <c r="B6" s="153"/>
      <c r="C6" s="154" t="str">
        <f ca="1">"EXPIRED Reminders : "&amp;COUNTIF(B11:B35,"EXPIRED")</f>
        <v>EXPIRED Reminders : 0</v>
      </c>
      <c r="D6" s="155">
        <f ca="1">COUNTIF(C$11:C$35,TODAY())</f>
        <v>0</v>
      </c>
      <c r="E6" s="156">
        <f ca="1">COUNTIF(C$11:C$35,TODAY()+1)</f>
        <v>0</v>
      </c>
      <c r="G6" s="82"/>
      <c r="H6" s="82"/>
      <c r="I6" s="82"/>
      <c r="J6" s="82"/>
      <c r="K6" s="82"/>
      <c r="L6" s="82"/>
      <c r="M6" s="82"/>
      <c r="N6" s="82"/>
      <c r="O6" s="82"/>
      <c r="P6" s="82"/>
      <c r="Q6" s="82"/>
      <c r="R6" s="82"/>
      <c r="S6" s="82"/>
      <c r="T6" s="82"/>
      <c r="U6" s="82"/>
      <c r="V6" s="82"/>
      <c r="W6" s="82"/>
      <c r="X6" s="82"/>
      <c r="Y6" s="82"/>
      <c r="Z6" s="82"/>
      <c r="AA6" s="82"/>
      <c r="AB6" s="82"/>
      <c r="AD6" s="28"/>
      <c r="AE6" s="28"/>
      <c r="AF6" s="145"/>
      <c r="AG6" s="145"/>
      <c r="AH6" s="28"/>
    </row>
    <row r="7" ht="6" customHeight="1" spans="1:30">
      <c r="A7" s="157"/>
      <c r="B7" s="157"/>
      <c r="C7" s="157"/>
      <c r="D7" s="85"/>
      <c r="E7" s="85"/>
      <c r="AD7" s="28"/>
    </row>
    <row r="8" ht="9" customHeight="1" spans="1:30">
      <c r="A8" s="158"/>
      <c r="B8" s="158"/>
      <c r="AD8" s="28"/>
    </row>
    <row r="9" ht="15" customHeight="1" spans="1:30">
      <c r="A9" s="89" t="s">
        <v>75</v>
      </c>
      <c r="B9" s="159"/>
      <c r="C9" s="160"/>
      <c r="D9" s="90"/>
      <c r="E9" s="90"/>
      <c r="F9" s="90"/>
      <c r="G9" s="90"/>
      <c r="H9" s="161"/>
      <c r="I9" s="161"/>
      <c r="J9" s="161"/>
      <c r="K9" s="161"/>
      <c r="L9" s="161"/>
      <c r="M9" s="161"/>
      <c r="N9" s="161"/>
      <c r="O9" s="161"/>
      <c r="P9" s="161"/>
      <c r="Q9" s="161"/>
      <c r="R9" s="161"/>
      <c r="S9" s="161"/>
      <c r="T9" s="161"/>
      <c r="U9" s="161"/>
      <c r="V9" s="161"/>
      <c r="W9" s="161"/>
      <c r="X9" s="161"/>
      <c r="Y9" s="161"/>
      <c r="Z9" s="161"/>
      <c r="AA9" s="161"/>
      <c r="AB9" s="161"/>
      <c r="AD9" s="28"/>
    </row>
    <row r="10" s="144" customFormat="1" ht="42" customHeight="1" spans="1:34">
      <c r="A10" s="91" t="s">
        <v>76</v>
      </c>
      <c r="B10" s="91" t="s">
        <v>77</v>
      </c>
      <c r="C10" s="55" t="s">
        <v>78</v>
      </c>
      <c r="D10" s="54" t="s">
        <v>79</v>
      </c>
      <c r="E10" s="54" t="s">
        <v>80</v>
      </c>
      <c r="F10" s="54" t="s">
        <v>81</v>
      </c>
      <c r="G10" s="54" t="s">
        <v>82</v>
      </c>
      <c r="H10" s="54" t="s">
        <v>83</v>
      </c>
      <c r="I10" s="54" t="s">
        <v>84</v>
      </c>
      <c r="J10" s="54" t="s">
        <v>85</v>
      </c>
      <c r="K10" s="54" t="s">
        <v>86</v>
      </c>
      <c r="L10" s="54" t="s">
        <v>87</v>
      </c>
      <c r="M10" s="54" t="s">
        <v>88</v>
      </c>
      <c r="N10" s="54" t="s">
        <v>89</v>
      </c>
      <c r="O10" s="54" t="s">
        <v>90</v>
      </c>
      <c r="P10" s="54" t="s">
        <v>91</v>
      </c>
      <c r="Q10" s="54" t="s">
        <v>92</v>
      </c>
      <c r="R10" s="54" t="s">
        <v>93</v>
      </c>
      <c r="S10" s="54" t="s">
        <v>94</v>
      </c>
      <c r="T10" s="54" t="s">
        <v>95</v>
      </c>
      <c r="U10" s="54" t="s">
        <v>96</v>
      </c>
      <c r="V10" s="54" t="s">
        <v>97</v>
      </c>
      <c r="W10" s="54" t="s">
        <v>98</v>
      </c>
      <c r="X10" s="54" t="s">
        <v>99</v>
      </c>
      <c r="Y10" s="54" t="s">
        <v>100</v>
      </c>
      <c r="Z10" s="54" t="s">
        <v>101</v>
      </c>
      <c r="AA10" s="54" t="s">
        <v>102</v>
      </c>
      <c r="AB10" s="54" t="s">
        <v>103</v>
      </c>
      <c r="AD10" s="28"/>
      <c r="AE10" s="28"/>
      <c r="AF10" s="145" t="s">
        <v>104</v>
      </c>
      <c r="AG10" s="145" t="s">
        <v>105</v>
      </c>
      <c r="AH10" s="177"/>
    </row>
    <row r="11" ht="30" customHeight="1" spans="1:33">
      <c r="A11" s="162">
        <v>1</v>
      </c>
      <c r="B11" s="163" t="str">
        <f ca="1">remal</f>
        <v/>
      </c>
      <c r="C11" s="164"/>
      <c r="D11" s="165"/>
      <c r="E11" s="165"/>
      <c r="F11" s="165"/>
      <c r="G11" s="165"/>
      <c r="H11" s="165"/>
      <c r="I11" s="165"/>
      <c r="J11" s="165"/>
      <c r="K11" s="165"/>
      <c r="L11" s="165"/>
      <c r="M11" s="165"/>
      <c r="N11" s="165"/>
      <c r="O11" s="165"/>
      <c r="P11" s="165"/>
      <c r="Q11" s="165"/>
      <c r="R11" s="165"/>
      <c r="S11" s="165"/>
      <c r="T11" s="165"/>
      <c r="U11" s="165"/>
      <c r="V11" s="165"/>
      <c r="W11" s="165"/>
      <c r="X11" s="165"/>
      <c r="Y11" s="165"/>
      <c r="Z11" s="165"/>
      <c r="AA11" s="165"/>
      <c r="AB11" s="173"/>
      <c r="AD11" s="28"/>
      <c r="AF11" s="145">
        <f>ddmdtsl</f>
        <v>0</v>
      </c>
      <c r="AG11" s="178" t="str">
        <f>ddmdt</f>
        <v/>
      </c>
    </row>
    <row r="12" ht="30" customHeight="1" spans="1:33">
      <c r="A12" s="166">
        <v>2</v>
      </c>
      <c r="B12" s="163" t="str">
        <f ca="1">remal</f>
        <v/>
      </c>
      <c r="C12" s="167"/>
      <c r="D12" s="168"/>
      <c r="E12" s="168"/>
      <c r="F12" s="168"/>
      <c r="G12" s="168"/>
      <c r="H12" s="168"/>
      <c r="I12" s="168"/>
      <c r="J12" s="168"/>
      <c r="K12" s="168"/>
      <c r="L12" s="168"/>
      <c r="M12" s="168"/>
      <c r="N12" s="168"/>
      <c r="O12" s="168"/>
      <c r="P12" s="168"/>
      <c r="Q12" s="168"/>
      <c r="R12" s="168"/>
      <c r="S12" s="168"/>
      <c r="T12" s="168"/>
      <c r="U12" s="168"/>
      <c r="V12" s="168"/>
      <c r="W12" s="168"/>
      <c r="X12" s="168"/>
      <c r="Y12" s="168"/>
      <c r="Z12" s="168"/>
      <c r="AA12" s="168"/>
      <c r="AB12" s="174"/>
      <c r="AD12" s="28"/>
      <c r="AF12" s="145">
        <f>ddmdtsl</f>
        <v>0</v>
      </c>
      <c r="AG12" s="178" t="str">
        <f>ddmdt</f>
        <v/>
      </c>
    </row>
    <row r="13" ht="30" customHeight="1" spans="1:33">
      <c r="A13" s="166">
        <v>3</v>
      </c>
      <c r="B13" s="163" t="str">
        <f ca="1">remal</f>
        <v/>
      </c>
      <c r="C13" s="169"/>
      <c r="D13" s="170"/>
      <c r="E13" s="170"/>
      <c r="F13" s="170"/>
      <c r="G13" s="170"/>
      <c r="H13" s="170"/>
      <c r="I13" s="170"/>
      <c r="J13" s="170"/>
      <c r="K13" s="170"/>
      <c r="L13" s="170"/>
      <c r="M13" s="170"/>
      <c r="N13" s="170"/>
      <c r="O13" s="170"/>
      <c r="P13" s="170"/>
      <c r="Q13" s="170"/>
      <c r="R13" s="170"/>
      <c r="S13" s="170"/>
      <c r="T13" s="170"/>
      <c r="U13" s="170"/>
      <c r="V13" s="170"/>
      <c r="W13" s="170"/>
      <c r="X13" s="170"/>
      <c r="Y13" s="170"/>
      <c r="Z13" s="170"/>
      <c r="AA13" s="170"/>
      <c r="AB13" s="175"/>
      <c r="AD13" s="28"/>
      <c r="AF13" s="145">
        <f>ddmdtsl</f>
        <v>0</v>
      </c>
      <c r="AG13" s="178" t="str">
        <f>ddmdt</f>
        <v/>
      </c>
    </row>
    <row r="14" ht="30" customHeight="1" spans="1:33">
      <c r="A14" s="166">
        <v>4</v>
      </c>
      <c r="B14" s="163" t="str">
        <f ca="1">remal</f>
        <v/>
      </c>
      <c r="C14" s="171"/>
      <c r="D14" s="172"/>
      <c r="E14" s="172"/>
      <c r="F14" s="172"/>
      <c r="G14" s="172"/>
      <c r="H14" s="172"/>
      <c r="I14" s="172"/>
      <c r="J14" s="172"/>
      <c r="K14" s="172"/>
      <c r="L14" s="172"/>
      <c r="M14" s="172"/>
      <c r="N14" s="172"/>
      <c r="O14" s="172"/>
      <c r="P14" s="172"/>
      <c r="Q14" s="172"/>
      <c r="R14" s="172"/>
      <c r="S14" s="172"/>
      <c r="T14" s="172"/>
      <c r="U14" s="172"/>
      <c r="V14" s="172"/>
      <c r="W14" s="172"/>
      <c r="X14" s="172"/>
      <c r="Y14" s="172"/>
      <c r="Z14" s="172"/>
      <c r="AA14" s="172"/>
      <c r="AB14" s="176"/>
      <c r="AD14" s="28"/>
      <c r="AF14" s="145">
        <f>ddmdtsl</f>
        <v>0</v>
      </c>
      <c r="AG14" s="178" t="str">
        <f>ddmdt</f>
        <v/>
      </c>
    </row>
    <row r="15" ht="30" customHeight="1" spans="1:33">
      <c r="A15" s="166">
        <v>5</v>
      </c>
      <c r="B15" s="163" t="str">
        <f ca="1">remal</f>
        <v/>
      </c>
      <c r="C15" s="169"/>
      <c r="D15" s="170"/>
      <c r="E15" s="170"/>
      <c r="F15" s="170"/>
      <c r="G15" s="170"/>
      <c r="H15" s="170"/>
      <c r="I15" s="170"/>
      <c r="J15" s="170"/>
      <c r="K15" s="170"/>
      <c r="L15" s="170"/>
      <c r="M15" s="170"/>
      <c r="N15" s="170"/>
      <c r="O15" s="170"/>
      <c r="P15" s="170"/>
      <c r="Q15" s="170"/>
      <c r="R15" s="170"/>
      <c r="S15" s="170"/>
      <c r="T15" s="170"/>
      <c r="U15" s="170"/>
      <c r="V15" s="170"/>
      <c r="W15" s="170"/>
      <c r="X15" s="170"/>
      <c r="Y15" s="170"/>
      <c r="Z15" s="170"/>
      <c r="AA15" s="170"/>
      <c r="AB15" s="175"/>
      <c r="AD15" s="28"/>
      <c r="AF15" s="145">
        <f>ddmdtsl</f>
        <v>0</v>
      </c>
      <c r="AG15" s="178" t="str">
        <f>ddmdt</f>
        <v/>
      </c>
    </row>
    <row r="16" ht="30" customHeight="1" spans="1:33">
      <c r="A16" s="166">
        <v>6</v>
      </c>
      <c r="B16" s="163" t="str">
        <f ca="1">remal</f>
        <v/>
      </c>
      <c r="C16" s="167"/>
      <c r="D16" s="168"/>
      <c r="E16" s="168"/>
      <c r="F16" s="168"/>
      <c r="G16" s="168"/>
      <c r="H16" s="168"/>
      <c r="I16" s="168"/>
      <c r="J16" s="168"/>
      <c r="K16" s="168"/>
      <c r="L16" s="168"/>
      <c r="M16" s="168"/>
      <c r="N16" s="168"/>
      <c r="O16" s="168"/>
      <c r="P16" s="168"/>
      <c r="Q16" s="168"/>
      <c r="R16" s="168"/>
      <c r="S16" s="168"/>
      <c r="T16" s="168"/>
      <c r="U16" s="168"/>
      <c r="V16" s="168"/>
      <c r="W16" s="168"/>
      <c r="X16" s="168"/>
      <c r="Y16" s="168"/>
      <c r="Z16" s="168"/>
      <c r="AA16" s="168"/>
      <c r="AB16" s="174"/>
      <c r="AD16" s="28"/>
      <c r="AF16" s="145">
        <f>ddmdtsl</f>
        <v>0</v>
      </c>
      <c r="AG16" s="178" t="str">
        <f>ddmdt</f>
        <v/>
      </c>
    </row>
    <row r="17" ht="30" customHeight="1" spans="1:33">
      <c r="A17" s="166">
        <v>7</v>
      </c>
      <c r="B17" s="163" t="str">
        <f ca="1">remal</f>
        <v/>
      </c>
      <c r="C17" s="169"/>
      <c r="D17" s="170"/>
      <c r="E17" s="170"/>
      <c r="F17" s="170"/>
      <c r="G17" s="170"/>
      <c r="H17" s="170"/>
      <c r="I17" s="170"/>
      <c r="J17" s="170"/>
      <c r="K17" s="170"/>
      <c r="L17" s="170"/>
      <c r="M17" s="170"/>
      <c r="N17" s="170"/>
      <c r="O17" s="170"/>
      <c r="P17" s="170"/>
      <c r="Q17" s="170"/>
      <c r="R17" s="170"/>
      <c r="S17" s="170"/>
      <c r="T17" s="170"/>
      <c r="U17" s="170"/>
      <c r="V17" s="170"/>
      <c r="W17" s="170"/>
      <c r="X17" s="170"/>
      <c r="Y17" s="170"/>
      <c r="Z17" s="170"/>
      <c r="AA17" s="170"/>
      <c r="AB17" s="175"/>
      <c r="AD17" s="28"/>
      <c r="AF17" s="145">
        <f>ddmdtsl</f>
        <v>0</v>
      </c>
      <c r="AG17" s="178" t="str">
        <f>ddmdt</f>
        <v/>
      </c>
    </row>
    <row r="18" ht="30" customHeight="1" spans="1:33">
      <c r="A18" s="166">
        <v>8</v>
      </c>
      <c r="B18" s="163" t="str">
        <f ca="1">remal</f>
        <v/>
      </c>
      <c r="C18" s="171"/>
      <c r="D18" s="172"/>
      <c r="E18" s="172"/>
      <c r="F18" s="172"/>
      <c r="G18" s="172"/>
      <c r="H18" s="172"/>
      <c r="I18" s="172"/>
      <c r="J18" s="172"/>
      <c r="K18" s="172"/>
      <c r="L18" s="172"/>
      <c r="M18" s="172"/>
      <c r="N18" s="172"/>
      <c r="O18" s="172"/>
      <c r="P18" s="172"/>
      <c r="Q18" s="172"/>
      <c r="R18" s="172"/>
      <c r="S18" s="172"/>
      <c r="T18" s="172"/>
      <c r="U18" s="172"/>
      <c r="V18" s="172"/>
      <c r="W18" s="172"/>
      <c r="X18" s="172"/>
      <c r="Y18" s="172"/>
      <c r="Z18" s="172"/>
      <c r="AA18" s="172"/>
      <c r="AB18" s="176"/>
      <c r="AF18" s="145">
        <f>ddmdtsl</f>
        <v>0</v>
      </c>
      <c r="AG18" s="178" t="str">
        <f>ddmdt</f>
        <v/>
      </c>
    </row>
    <row r="19" ht="30" customHeight="1" spans="1:33">
      <c r="A19" s="166">
        <v>9</v>
      </c>
      <c r="B19" s="163" t="str">
        <f ca="1">remal</f>
        <v/>
      </c>
      <c r="C19" s="169"/>
      <c r="D19" s="170"/>
      <c r="E19" s="170"/>
      <c r="F19" s="170"/>
      <c r="G19" s="170"/>
      <c r="H19" s="170"/>
      <c r="I19" s="170"/>
      <c r="J19" s="170"/>
      <c r="K19" s="170"/>
      <c r="L19" s="170"/>
      <c r="M19" s="170"/>
      <c r="N19" s="170"/>
      <c r="O19" s="170"/>
      <c r="P19" s="170"/>
      <c r="Q19" s="170"/>
      <c r="R19" s="170"/>
      <c r="S19" s="170"/>
      <c r="T19" s="170"/>
      <c r="U19" s="170"/>
      <c r="V19" s="170"/>
      <c r="W19" s="170"/>
      <c r="X19" s="170"/>
      <c r="Y19" s="170"/>
      <c r="Z19" s="170"/>
      <c r="AA19" s="170"/>
      <c r="AB19" s="175"/>
      <c r="AF19" s="145">
        <f>ddmdtsl</f>
        <v>0</v>
      </c>
      <c r="AG19" s="178" t="str">
        <f>ddmdt</f>
        <v/>
      </c>
    </row>
    <row r="20" ht="30" customHeight="1" spans="1:33">
      <c r="A20" s="166">
        <v>10</v>
      </c>
      <c r="B20" s="163" t="str">
        <f ca="1">remal</f>
        <v/>
      </c>
      <c r="C20" s="167"/>
      <c r="D20" s="168"/>
      <c r="E20" s="168"/>
      <c r="F20" s="168"/>
      <c r="G20" s="168"/>
      <c r="H20" s="168"/>
      <c r="I20" s="168"/>
      <c r="J20" s="168"/>
      <c r="K20" s="168"/>
      <c r="L20" s="168"/>
      <c r="M20" s="168"/>
      <c r="N20" s="168"/>
      <c r="O20" s="168"/>
      <c r="P20" s="168"/>
      <c r="Q20" s="168"/>
      <c r="R20" s="168"/>
      <c r="S20" s="168"/>
      <c r="T20" s="168"/>
      <c r="U20" s="168"/>
      <c r="V20" s="168"/>
      <c r="W20" s="168"/>
      <c r="X20" s="168"/>
      <c r="Y20" s="168"/>
      <c r="Z20" s="168"/>
      <c r="AA20" s="168"/>
      <c r="AB20" s="174"/>
      <c r="AF20" s="145">
        <f>ddmdtsl</f>
        <v>0</v>
      </c>
      <c r="AG20" s="178" t="str">
        <f>ddmdt</f>
        <v/>
      </c>
    </row>
    <row r="21" ht="30" customHeight="1" spans="1:33">
      <c r="A21" s="166">
        <v>11</v>
      </c>
      <c r="B21" s="163" t="str">
        <f ca="1">remal</f>
        <v/>
      </c>
      <c r="C21" s="169"/>
      <c r="D21" s="170"/>
      <c r="E21" s="170"/>
      <c r="F21" s="170"/>
      <c r="G21" s="170"/>
      <c r="H21" s="170"/>
      <c r="I21" s="170"/>
      <c r="J21" s="170"/>
      <c r="K21" s="170"/>
      <c r="L21" s="170"/>
      <c r="M21" s="170"/>
      <c r="N21" s="170"/>
      <c r="O21" s="170"/>
      <c r="P21" s="170"/>
      <c r="Q21" s="170"/>
      <c r="R21" s="170"/>
      <c r="S21" s="170"/>
      <c r="T21" s="170"/>
      <c r="U21" s="170"/>
      <c r="V21" s="170"/>
      <c r="W21" s="170"/>
      <c r="X21" s="170"/>
      <c r="Y21" s="170"/>
      <c r="Z21" s="170"/>
      <c r="AA21" s="170"/>
      <c r="AB21" s="175"/>
      <c r="AF21" s="145">
        <f>ddmdtsl</f>
        <v>0</v>
      </c>
      <c r="AG21" s="178" t="str">
        <f>ddmdt</f>
        <v/>
      </c>
    </row>
    <row r="22" ht="30" customHeight="1" spans="1:33">
      <c r="A22" s="166">
        <v>12</v>
      </c>
      <c r="B22" s="163" t="str">
        <f ca="1">remal</f>
        <v/>
      </c>
      <c r="C22" s="171"/>
      <c r="D22" s="172"/>
      <c r="E22" s="172"/>
      <c r="F22" s="172"/>
      <c r="G22" s="172"/>
      <c r="H22" s="172"/>
      <c r="I22" s="172"/>
      <c r="J22" s="172"/>
      <c r="K22" s="172"/>
      <c r="L22" s="172"/>
      <c r="M22" s="172"/>
      <c r="N22" s="172"/>
      <c r="O22" s="172"/>
      <c r="P22" s="172"/>
      <c r="Q22" s="172"/>
      <c r="R22" s="172"/>
      <c r="S22" s="172"/>
      <c r="T22" s="172"/>
      <c r="U22" s="172"/>
      <c r="V22" s="172"/>
      <c r="W22" s="172"/>
      <c r="X22" s="172"/>
      <c r="Y22" s="172"/>
      <c r="Z22" s="172"/>
      <c r="AA22" s="172"/>
      <c r="AB22" s="176"/>
      <c r="AF22" s="145">
        <f>ddmdtsl</f>
        <v>0</v>
      </c>
      <c r="AG22" s="178" t="str">
        <f>ddmdt</f>
        <v/>
      </c>
    </row>
    <row r="23" ht="30" customHeight="1" spans="1:33">
      <c r="A23" s="166">
        <v>13</v>
      </c>
      <c r="B23" s="163" t="str">
        <f ca="1">remal</f>
        <v/>
      </c>
      <c r="C23" s="169"/>
      <c r="D23" s="170"/>
      <c r="E23" s="170"/>
      <c r="F23" s="170"/>
      <c r="G23" s="170"/>
      <c r="H23" s="170"/>
      <c r="I23" s="170"/>
      <c r="J23" s="170"/>
      <c r="K23" s="170"/>
      <c r="L23" s="170"/>
      <c r="M23" s="170"/>
      <c r="N23" s="170"/>
      <c r="O23" s="170"/>
      <c r="P23" s="170"/>
      <c r="Q23" s="170"/>
      <c r="R23" s="170"/>
      <c r="S23" s="170"/>
      <c r="T23" s="170"/>
      <c r="U23" s="170"/>
      <c r="V23" s="170"/>
      <c r="W23" s="170"/>
      <c r="X23" s="170"/>
      <c r="Y23" s="170"/>
      <c r="Z23" s="170"/>
      <c r="AA23" s="170"/>
      <c r="AB23" s="175"/>
      <c r="AF23" s="145">
        <f>ddmdtsl</f>
        <v>0</v>
      </c>
      <c r="AG23" s="178" t="str">
        <f>ddmdt</f>
        <v/>
      </c>
    </row>
    <row r="24" ht="30" customHeight="1" spans="1:33">
      <c r="A24" s="166">
        <v>14</v>
      </c>
      <c r="B24" s="163" t="str">
        <f ca="1">remal</f>
        <v/>
      </c>
      <c r="C24" s="167"/>
      <c r="D24" s="168"/>
      <c r="E24" s="168"/>
      <c r="F24" s="168"/>
      <c r="G24" s="168"/>
      <c r="H24" s="168"/>
      <c r="I24" s="168"/>
      <c r="J24" s="168"/>
      <c r="K24" s="168"/>
      <c r="L24" s="168"/>
      <c r="M24" s="168"/>
      <c r="N24" s="168"/>
      <c r="O24" s="168"/>
      <c r="P24" s="168"/>
      <c r="Q24" s="168"/>
      <c r="R24" s="168"/>
      <c r="S24" s="168"/>
      <c r="T24" s="168"/>
      <c r="U24" s="168"/>
      <c r="V24" s="168"/>
      <c r="W24" s="168"/>
      <c r="X24" s="168"/>
      <c r="Y24" s="168"/>
      <c r="Z24" s="168"/>
      <c r="AA24" s="168"/>
      <c r="AB24" s="174"/>
      <c r="AF24" s="145">
        <f>ddmdtsl</f>
        <v>0</v>
      </c>
      <c r="AG24" s="178" t="str">
        <f>ddmdt</f>
        <v/>
      </c>
    </row>
    <row r="25" ht="30" customHeight="1" spans="1:33">
      <c r="A25" s="166">
        <v>15</v>
      </c>
      <c r="B25" s="163" t="str">
        <f ca="1">remal</f>
        <v/>
      </c>
      <c r="C25" s="169"/>
      <c r="D25" s="170"/>
      <c r="E25" s="170"/>
      <c r="F25" s="170"/>
      <c r="G25" s="170"/>
      <c r="H25" s="170"/>
      <c r="I25" s="170"/>
      <c r="J25" s="170"/>
      <c r="K25" s="170"/>
      <c r="L25" s="170"/>
      <c r="M25" s="170"/>
      <c r="N25" s="170"/>
      <c r="O25" s="170"/>
      <c r="P25" s="170"/>
      <c r="Q25" s="170"/>
      <c r="R25" s="170"/>
      <c r="S25" s="170"/>
      <c r="T25" s="170"/>
      <c r="U25" s="170"/>
      <c r="V25" s="170"/>
      <c r="W25" s="170"/>
      <c r="X25" s="170"/>
      <c r="Y25" s="170"/>
      <c r="Z25" s="170"/>
      <c r="AA25" s="170"/>
      <c r="AB25" s="175"/>
      <c r="AF25" s="145">
        <f>ddmdtsl</f>
        <v>0</v>
      </c>
      <c r="AG25" s="178" t="str">
        <f>ddmdt</f>
        <v/>
      </c>
    </row>
    <row r="26" ht="30" customHeight="1" spans="1:33">
      <c r="A26" s="166">
        <v>16</v>
      </c>
      <c r="B26" s="163" t="str">
        <f ca="1">remal</f>
        <v/>
      </c>
      <c r="C26" s="171"/>
      <c r="D26" s="172"/>
      <c r="E26" s="172"/>
      <c r="F26" s="172"/>
      <c r="G26" s="172"/>
      <c r="H26" s="172"/>
      <c r="I26" s="172"/>
      <c r="J26" s="172"/>
      <c r="K26" s="172"/>
      <c r="L26" s="172"/>
      <c r="M26" s="172"/>
      <c r="N26" s="172"/>
      <c r="O26" s="172"/>
      <c r="P26" s="172"/>
      <c r="Q26" s="172"/>
      <c r="R26" s="172"/>
      <c r="S26" s="172"/>
      <c r="T26" s="172"/>
      <c r="U26" s="172"/>
      <c r="V26" s="172"/>
      <c r="W26" s="172"/>
      <c r="X26" s="172"/>
      <c r="Y26" s="172"/>
      <c r="Z26" s="172"/>
      <c r="AA26" s="172"/>
      <c r="AB26" s="176"/>
      <c r="AF26" s="145">
        <f>ddmdtsl</f>
        <v>0</v>
      </c>
      <c r="AG26" s="178" t="str">
        <f>ddmdt</f>
        <v/>
      </c>
    </row>
    <row r="27" ht="30" customHeight="1" spans="1:33">
      <c r="A27" s="166">
        <v>17</v>
      </c>
      <c r="B27" s="163" t="str">
        <f ca="1">remal</f>
        <v/>
      </c>
      <c r="C27" s="169"/>
      <c r="D27" s="170"/>
      <c r="E27" s="170"/>
      <c r="F27" s="170"/>
      <c r="G27" s="170"/>
      <c r="H27" s="170"/>
      <c r="I27" s="170"/>
      <c r="J27" s="170"/>
      <c r="K27" s="170"/>
      <c r="L27" s="170"/>
      <c r="M27" s="170"/>
      <c r="N27" s="170"/>
      <c r="O27" s="170"/>
      <c r="P27" s="170"/>
      <c r="Q27" s="170"/>
      <c r="R27" s="170"/>
      <c r="S27" s="170"/>
      <c r="T27" s="170"/>
      <c r="U27" s="170"/>
      <c r="V27" s="170"/>
      <c r="W27" s="170"/>
      <c r="X27" s="170"/>
      <c r="Y27" s="170"/>
      <c r="Z27" s="170"/>
      <c r="AA27" s="170"/>
      <c r="AB27" s="175"/>
      <c r="AF27" s="145">
        <f>ddmdtsl</f>
        <v>0</v>
      </c>
      <c r="AG27" s="178" t="str">
        <f>ddmdt</f>
        <v/>
      </c>
    </row>
    <row r="28" ht="30" customHeight="1" spans="1:33">
      <c r="A28" s="166">
        <v>18</v>
      </c>
      <c r="B28" s="163" t="str">
        <f ca="1">remal</f>
        <v/>
      </c>
      <c r="C28" s="167"/>
      <c r="D28" s="168"/>
      <c r="E28" s="168"/>
      <c r="F28" s="168"/>
      <c r="G28" s="168"/>
      <c r="H28" s="168"/>
      <c r="I28" s="168"/>
      <c r="J28" s="168"/>
      <c r="K28" s="168"/>
      <c r="L28" s="168"/>
      <c r="M28" s="168"/>
      <c r="N28" s="168"/>
      <c r="O28" s="168"/>
      <c r="P28" s="168"/>
      <c r="Q28" s="168"/>
      <c r="R28" s="168"/>
      <c r="S28" s="168"/>
      <c r="T28" s="168"/>
      <c r="U28" s="168"/>
      <c r="V28" s="168"/>
      <c r="W28" s="168"/>
      <c r="X28" s="168"/>
      <c r="Y28" s="168"/>
      <c r="Z28" s="168"/>
      <c r="AA28" s="168"/>
      <c r="AB28" s="174"/>
      <c r="AF28" s="145">
        <f>ddmdtsl</f>
        <v>0</v>
      </c>
      <c r="AG28" s="178" t="str">
        <f>ddmdt</f>
        <v/>
      </c>
    </row>
    <row r="29" ht="30" customHeight="1" spans="1:33">
      <c r="A29" s="166">
        <v>19</v>
      </c>
      <c r="B29" s="163" t="str">
        <f ca="1">remal</f>
        <v/>
      </c>
      <c r="C29" s="169"/>
      <c r="D29" s="170"/>
      <c r="E29" s="170"/>
      <c r="F29" s="170"/>
      <c r="G29" s="170"/>
      <c r="H29" s="170"/>
      <c r="I29" s="170"/>
      <c r="J29" s="170"/>
      <c r="K29" s="170"/>
      <c r="L29" s="170"/>
      <c r="M29" s="170"/>
      <c r="N29" s="170"/>
      <c r="O29" s="170"/>
      <c r="P29" s="170"/>
      <c r="Q29" s="170"/>
      <c r="R29" s="170"/>
      <c r="S29" s="170"/>
      <c r="T29" s="170"/>
      <c r="U29" s="170"/>
      <c r="V29" s="170"/>
      <c r="W29" s="170"/>
      <c r="X29" s="170"/>
      <c r="Y29" s="170"/>
      <c r="Z29" s="170"/>
      <c r="AA29" s="170"/>
      <c r="AB29" s="175"/>
      <c r="AF29" s="145">
        <f>ddmdtsl</f>
        <v>0</v>
      </c>
      <c r="AG29" s="178" t="str">
        <f>ddmdt</f>
        <v/>
      </c>
    </row>
    <row r="30" ht="30" customHeight="1" spans="1:33">
      <c r="A30" s="166">
        <v>20</v>
      </c>
      <c r="B30" s="163" t="str">
        <f ca="1">remal</f>
        <v/>
      </c>
      <c r="C30" s="171"/>
      <c r="D30" s="172"/>
      <c r="E30" s="172"/>
      <c r="F30" s="172"/>
      <c r="G30" s="172"/>
      <c r="H30" s="172"/>
      <c r="I30" s="172"/>
      <c r="J30" s="172"/>
      <c r="K30" s="172"/>
      <c r="L30" s="172"/>
      <c r="M30" s="172"/>
      <c r="N30" s="172"/>
      <c r="O30" s="172"/>
      <c r="P30" s="172"/>
      <c r="Q30" s="172"/>
      <c r="R30" s="172"/>
      <c r="S30" s="172"/>
      <c r="T30" s="172"/>
      <c r="U30" s="172"/>
      <c r="V30" s="172"/>
      <c r="W30" s="172"/>
      <c r="X30" s="172"/>
      <c r="Y30" s="172"/>
      <c r="Z30" s="172"/>
      <c r="AA30" s="172"/>
      <c r="AB30" s="176"/>
      <c r="AF30" s="145">
        <f>ddmdtsl</f>
        <v>0</v>
      </c>
      <c r="AG30" s="178" t="str">
        <f>ddmdt</f>
        <v/>
      </c>
    </row>
    <row r="31" ht="30" customHeight="1" spans="1:33">
      <c r="A31" s="166">
        <v>21</v>
      </c>
      <c r="B31" s="163" t="str">
        <f ca="1">remal</f>
        <v/>
      </c>
      <c r="C31" s="169"/>
      <c r="D31" s="170"/>
      <c r="E31" s="170"/>
      <c r="F31" s="170"/>
      <c r="G31" s="170"/>
      <c r="H31" s="170"/>
      <c r="I31" s="170"/>
      <c r="J31" s="170"/>
      <c r="K31" s="170"/>
      <c r="L31" s="170"/>
      <c r="M31" s="170"/>
      <c r="N31" s="170"/>
      <c r="O31" s="170"/>
      <c r="P31" s="170"/>
      <c r="Q31" s="170"/>
      <c r="R31" s="170"/>
      <c r="S31" s="170"/>
      <c r="T31" s="170"/>
      <c r="U31" s="170"/>
      <c r="V31" s="170"/>
      <c r="W31" s="170"/>
      <c r="X31" s="170"/>
      <c r="Y31" s="170"/>
      <c r="Z31" s="170"/>
      <c r="AA31" s="170"/>
      <c r="AB31" s="175"/>
      <c r="AF31" s="145">
        <f>ddmdtsl</f>
        <v>0</v>
      </c>
      <c r="AG31" s="178" t="str">
        <f>ddmdt</f>
        <v/>
      </c>
    </row>
    <row r="32" ht="30" customHeight="1" spans="1:33">
      <c r="A32" s="166">
        <v>22</v>
      </c>
      <c r="B32" s="163" t="str">
        <f ca="1">remal</f>
        <v/>
      </c>
      <c r="C32" s="167"/>
      <c r="D32" s="168"/>
      <c r="E32" s="168"/>
      <c r="F32" s="168"/>
      <c r="G32" s="168"/>
      <c r="H32" s="168"/>
      <c r="I32" s="168"/>
      <c r="J32" s="168"/>
      <c r="K32" s="168"/>
      <c r="L32" s="168"/>
      <c r="M32" s="168"/>
      <c r="N32" s="168"/>
      <c r="O32" s="168"/>
      <c r="P32" s="168"/>
      <c r="Q32" s="168"/>
      <c r="R32" s="168"/>
      <c r="S32" s="168"/>
      <c r="T32" s="168"/>
      <c r="U32" s="168"/>
      <c r="V32" s="168"/>
      <c r="W32" s="168"/>
      <c r="X32" s="168"/>
      <c r="Y32" s="168"/>
      <c r="Z32" s="168"/>
      <c r="AA32" s="168"/>
      <c r="AB32" s="174"/>
      <c r="AF32" s="145">
        <f>ddmdtsl</f>
        <v>0</v>
      </c>
      <c r="AG32" s="178" t="str">
        <f>ddmdt</f>
        <v/>
      </c>
    </row>
    <row r="33" ht="30" customHeight="1" spans="1:33">
      <c r="A33" s="166">
        <v>23</v>
      </c>
      <c r="B33" s="163" t="str">
        <f ca="1">remal</f>
        <v/>
      </c>
      <c r="C33" s="169"/>
      <c r="D33" s="170"/>
      <c r="E33" s="170"/>
      <c r="F33" s="170"/>
      <c r="G33" s="170"/>
      <c r="H33" s="170"/>
      <c r="I33" s="170"/>
      <c r="J33" s="170"/>
      <c r="K33" s="170"/>
      <c r="L33" s="170"/>
      <c r="M33" s="170"/>
      <c r="N33" s="170"/>
      <c r="O33" s="170"/>
      <c r="P33" s="170"/>
      <c r="Q33" s="170"/>
      <c r="R33" s="170"/>
      <c r="S33" s="170"/>
      <c r="T33" s="170"/>
      <c r="U33" s="170"/>
      <c r="V33" s="170"/>
      <c r="W33" s="170"/>
      <c r="X33" s="170"/>
      <c r="Y33" s="170"/>
      <c r="Z33" s="170"/>
      <c r="AA33" s="170"/>
      <c r="AB33" s="175"/>
      <c r="AF33" s="145">
        <f>ddmdtsl</f>
        <v>0</v>
      </c>
      <c r="AG33" s="178" t="str">
        <f>ddmdt</f>
        <v/>
      </c>
    </row>
    <row r="34" ht="30" customHeight="1" spans="1:33">
      <c r="A34" s="166">
        <v>24</v>
      </c>
      <c r="B34" s="163" t="str">
        <f ca="1">remal</f>
        <v/>
      </c>
      <c r="C34" s="171"/>
      <c r="D34" s="172"/>
      <c r="E34" s="172"/>
      <c r="F34" s="172"/>
      <c r="G34" s="172"/>
      <c r="H34" s="172"/>
      <c r="I34" s="172"/>
      <c r="J34" s="172"/>
      <c r="K34" s="172"/>
      <c r="L34" s="172"/>
      <c r="M34" s="172"/>
      <c r="N34" s="172"/>
      <c r="O34" s="172"/>
      <c r="P34" s="172"/>
      <c r="Q34" s="172"/>
      <c r="R34" s="172"/>
      <c r="S34" s="172"/>
      <c r="T34" s="172"/>
      <c r="U34" s="172"/>
      <c r="V34" s="172"/>
      <c r="W34" s="172"/>
      <c r="X34" s="172"/>
      <c r="Y34" s="172"/>
      <c r="Z34" s="172"/>
      <c r="AA34" s="172"/>
      <c r="AB34" s="176"/>
      <c r="AF34" s="145">
        <f>ddmdtsl</f>
        <v>0</v>
      </c>
      <c r="AG34" s="178" t="str">
        <f>ddmdt</f>
        <v/>
      </c>
    </row>
    <row r="35" ht="30" customHeight="1" spans="1:33">
      <c r="A35" s="166">
        <v>25</v>
      </c>
      <c r="B35" s="163" t="str">
        <f ca="1">remal</f>
        <v/>
      </c>
      <c r="C35" s="169"/>
      <c r="D35" s="170"/>
      <c r="E35" s="170"/>
      <c r="F35" s="170"/>
      <c r="G35" s="170"/>
      <c r="H35" s="170"/>
      <c r="I35" s="170"/>
      <c r="J35" s="170"/>
      <c r="K35" s="170"/>
      <c r="L35" s="170"/>
      <c r="M35" s="170"/>
      <c r="N35" s="170"/>
      <c r="O35" s="170"/>
      <c r="P35" s="170"/>
      <c r="Q35" s="170"/>
      <c r="R35" s="170"/>
      <c r="S35" s="170"/>
      <c r="T35" s="170"/>
      <c r="U35" s="170"/>
      <c r="V35" s="170"/>
      <c r="W35" s="170"/>
      <c r="X35" s="170"/>
      <c r="Y35" s="170"/>
      <c r="Z35" s="170"/>
      <c r="AA35" s="170"/>
      <c r="AB35" s="175"/>
      <c r="AF35" s="145">
        <f>ddmdtsl</f>
        <v>0</v>
      </c>
      <c r="AG35" s="178" t="str">
        <f>ddmdt</f>
        <v/>
      </c>
    </row>
    <row r="36" ht="6" customHeight="1" spans="1:28">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row>
  </sheetData>
  <sheetProtection password="D590" sheet="1" formatColumns="0" formatRows="0" autoFilter="0" objects="1"/>
  <autoFilter ref="A10:AB35"/>
  <mergeCells count="4">
    <mergeCell ref="A2:B2"/>
    <mergeCell ref="E2:G2"/>
    <mergeCell ref="A5:B5"/>
    <mergeCell ref="A6:B6"/>
  </mergeCells>
  <conditionalFormatting sqref="D6:E6">
    <cfRule type="cellIs" dxfId="2" priority="1" stopIfTrue="1" operator="greaterThan">
      <formula>0</formula>
    </cfRule>
  </conditionalFormatting>
  <conditionalFormatting sqref="B11:B35">
    <cfRule type="cellIs" dxfId="3" priority="2" stopIfTrue="1" operator="equal">
      <formula>"EXPIRED"</formula>
    </cfRule>
    <cfRule type="cellIs" dxfId="4" priority="3" stopIfTrue="1" operator="equal">
      <formula>"ACTIVE"</formula>
    </cfRule>
    <cfRule type="cellIs" dxfId="5" priority="4" stopIfTrue="1" operator="equal">
      <formula>"DUPLICATE"</formula>
    </cfRule>
  </conditionalFormatting>
  <hyperlinks>
    <hyperlink ref="A2" location="'MAIN PAGE'!c10" display="HOME PAGE"/>
  </hyperlinks>
  <pageMargins left="0.75" right="0.75" top="1" bottom="1" header="0.510416666666667" footer="0.510416666666667"/>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03"/>
  <sheetViews>
    <sheetView showGridLines="0" showRowColHeaders="0" zoomScale="85" zoomScaleNormal="85" workbookViewId="0">
      <pane ySplit="4" topLeftCell="A5" activePane="bottomLeft" state="frozen"/>
      <selection/>
      <selection pane="bottomLeft" activeCell="A2" sqref="A2"/>
    </sheetView>
  </sheetViews>
  <sheetFormatPr defaultColWidth="9" defaultRowHeight="15.75" outlineLevelCol="4"/>
  <cols>
    <col min="1" max="1" width="17.0583333333333" style="2" customWidth="1"/>
    <col min="2" max="2" width="68.5" style="103" customWidth="1"/>
    <col min="3" max="3" width="2.25" style="2" customWidth="1"/>
    <col min="4" max="4" width="9" style="2" customWidth="1"/>
    <col min="5" max="5" width="9.875" style="2" customWidth="1"/>
    <col min="6" max="16384" width="9" style="2"/>
  </cols>
  <sheetData>
    <row r="1" ht="9.95" customHeight="1"/>
    <row r="2" ht="34" customHeight="1" spans="1:2">
      <c r="A2" s="3" t="s">
        <v>70</v>
      </c>
      <c r="B2" s="104" t="s">
        <v>106</v>
      </c>
    </row>
    <row r="3" s="2" customFormat="1" ht="7" customHeight="1" spans="1:2">
      <c r="A3" s="105"/>
      <c r="B3" s="106"/>
    </row>
    <row r="4" s="102" customFormat="1" ht="5.1" customHeight="1" spans="2:2">
      <c r="B4" s="107"/>
    </row>
    <row r="5" ht="20.25" spans="1:2">
      <c r="A5" s="108" t="s">
        <v>107</v>
      </c>
      <c r="B5" s="109" t="s">
        <v>108</v>
      </c>
    </row>
    <row r="6" ht="32" customHeight="1" spans="1:2">
      <c r="A6" s="110">
        <f ca="1">TODAY()</f>
        <v>42636</v>
      </c>
      <c r="B6" s="111" t="str">
        <f ca="1">IFERROR("Reminders of Record No.- "&amp;INDEX('REMINDER RECORDER'!A$11:A$35,MATCH($A$6,'REMINDER RECORDER'!C$11:C$35,0)),"No Record Found")</f>
        <v>No Record Found</v>
      </c>
    </row>
    <row r="7" s="28" customFormat="1" ht="6.95" customHeight="1" spans="1:2">
      <c r="A7" s="112"/>
      <c r="B7" s="113"/>
    </row>
    <row r="8" s="28" customFormat="1" ht="6.95" customHeight="1" spans="1:2">
      <c r="A8" s="114"/>
      <c r="B8" s="115"/>
    </row>
    <row r="9" ht="20.25" spans="1:2">
      <c r="A9" s="116" t="s">
        <v>109</v>
      </c>
      <c r="B9" s="117" t="str">
        <f>"Hi !!!  "&amp;'MAIN PAGE'!D21&amp;",  do you remember ????"</f>
        <v>Hi !!!  Please enter user's name,  do you remember ????</v>
      </c>
    </row>
    <row r="10" ht="30" customHeight="1" spans="1:2">
      <c r="A10" s="118">
        <v>1</v>
      </c>
      <c r="B10" s="119" t="e">
        <f ca="1">INDEX('REMINDER RECORDER'!D$11:D$35,MATCH($A$6,'REMINDER RECORDER'!C$11:C$35,0))</f>
        <v>#N/A</v>
      </c>
    </row>
    <row r="11" ht="30" customHeight="1" spans="1:2">
      <c r="A11" s="120">
        <v>2</v>
      </c>
      <c r="B11" s="121" t="e">
        <f ca="1">INDEX('REMINDER RECORDER'!E$11:E$35,MATCH($A$6,'REMINDER RECORDER'!C$11:C$35,0))</f>
        <v>#N/A</v>
      </c>
    </row>
    <row r="12" ht="30" customHeight="1" spans="1:2">
      <c r="A12" s="118">
        <v>3</v>
      </c>
      <c r="B12" s="119" t="e">
        <f ca="1">INDEX('REMINDER RECORDER'!F$11:F$35,MATCH($A$6,'REMINDER RECORDER'!C$11:C$35,0))</f>
        <v>#N/A</v>
      </c>
    </row>
    <row r="13" ht="30" customHeight="1" spans="1:2">
      <c r="A13" s="120">
        <v>4</v>
      </c>
      <c r="B13" s="121" t="e">
        <f ca="1">INDEX('REMINDER RECORDER'!G$11:G$35,MATCH($A$6,'REMINDER RECORDER'!C$11:C$35,0))</f>
        <v>#N/A</v>
      </c>
    </row>
    <row r="14" ht="30" customHeight="1" spans="1:2">
      <c r="A14" s="118">
        <v>5</v>
      </c>
      <c r="B14" s="119" t="e">
        <f ca="1">INDEX('REMINDER RECORDER'!H$11:H$35,MATCH($A$6,'REMINDER RECORDER'!C$11:C$35,0))</f>
        <v>#N/A</v>
      </c>
    </row>
    <row r="15" ht="30" customHeight="1" spans="1:2">
      <c r="A15" s="120">
        <v>6</v>
      </c>
      <c r="B15" s="121" t="e">
        <f ca="1">INDEX('REMINDER RECORDER'!I$11:I$35,MATCH($A$6,'REMINDER RECORDER'!C$11:C$35,0))</f>
        <v>#N/A</v>
      </c>
    </row>
    <row r="16" ht="30" customHeight="1" spans="1:2">
      <c r="A16" s="118">
        <v>7</v>
      </c>
      <c r="B16" s="119" t="e">
        <f ca="1">INDEX('REMINDER RECORDER'!J$11:J$35,MATCH($A$6,'REMINDER RECORDER'!C$11:C$35,0))</f>
        <v>#N/A</v>
      </c>
    </row>
    <row r="17" ht="30" customHeight="1" spans="1:2">
      <c r="A17" s="120">
        <v>8</v>
      </c>
      <c r="B17" s="121" t="e">
        <f ca="1">INDEX('REMINDER RECORDER'!K$11:K$35,MATCH($A$6,'REMINDER RECORDER'!C$11:C$35,0))</f>
        <v>#N/A</v>
      </c>
    </row>
    <row r="18" ht="30" customHeight="1" spans="1:2">
      <c r="A18" s="118">
        <v>9</v>
      </c>
      <c r="B18" s="119" t="e">
        <f ca="1">INDEX('REMINDER RECORDER'!L$11:L$35,MATCH($A$6,'REMINDER RECORDER'!C$11:C$35,0))</f>
        <v>#N/A</v>
      </c>
    </row>
    <row r="19" ht="30" customHeight="1" spans="1:2">
      <c r="A19" s="120">
        <v>10</v>
      </c>
      <c r="B19" s="121" t="e">
        <f ca="1">INDEX('REMINDER RECORDER'!M$11:M$35,MATCH($A$6,'REMINDER RECORDER'!C$11:C$35,0))</f>
        <v>#N/A</v>
      </c>
    </row>
    <row r="20" ht="30" customHeight="1" spans="1:2">
      <c r="A20" s="118">
        <v>11</v>
      </c>
      <c r="B20" s="119" t="e">
        <f ca="1">INDEX('REMINDER RECORDER'!N$11:N$35,MATCH($A$6,'REMINDER RECORDER'!C$11:C$35,0))</f>
        <v>#N/A</v>
      </c>
    </row>
    <row r="21" ht="30" customHeight="1" spans="1:2">
      <c r="A21" s="120">
        <v>12</v>
      </c>
      <c r="B21" s="121" t="e">
        <f ca="1">INDEX('REMINDER RECORDER'!O$11:O$35,MATCH($A$6,'REMINDER RECORDER'!C$11:C$35,0))</f>
        <v>#N/A</v>
      </c>
    </row>
    <row r="22" ht="30" customHeight="1" spans="1:2">
      <c r="A22" s="118">
        <v>13</v>
      </c>
      <c r="B22" s="119" t="e">
        <f ca="1">INDEX('REMINDER RECORDER'!P$11:P$35,MATCH($A$6,'REMINDER RECORDER'!C$11:C$35,0))</f>
        <v>#N/A</v>
      </c>
    </row>
    <row r="23" ht="30" customHeight="1" spans="1:2">
      <c r="A23" s="120">
        <v>14</v>
      </c>
      <c r="B23" s="121" t="e">
        <f ca="1">INDEX('REMINDER RECORDER'!Q$11:Q$35,MATCH($A$6,'REMINDER RECORDER'!C$11:C$35,0))</f>
        <v>#N/A</v>
      </c>
    </row>
    <row r="24" ht="30" customHeight="1" spans="1:2">
      <c r="A24" s="118">
        <v>15</v>
      </c>
      <c r="B24" s="119" t="e">
        <f ca="1">INDEX('REMINDER RECORDER'!R$11:R$35,MATCH($A$6,'REMINDER RECORDER'!C$11:C$35,0))</f>
        <v>#N/A</v>
      </c>
    </row>
    <row r="25" ht="30" customHeight="1" spans="1:2">
      <c r="A25" s="120">
        <v>16</v>
      </c>
      <c r="B25" s="121" t="e">
        <f ca="1">INDEX('REMINDER RECORDER'!S$11:S$35,MATCH($A$6,'REMINDER RECORDER'!C$11:C$35,0))</f>
        <v>#N/A</v>
      </c>
    </row>
    <row r="26" ht="30" customHeight="1" spans="1:2">
      <c r="A26" s="118">
        <v>17</v>
      </c>
      <c r="B26" s="119" t="e">
        <f ca="1">INDEX('REMINDER RECORDER'!T$11:T$35,MATCH($A$6,'REMINDER RECORDER'!C$11:C$35,0))</f>
        <v>#N/A</v>
      </c>
    </row>
    <row r="27" ht="30" customHeight="1" spans="1:2">
      <c r="A27" s="120">
        <v>18</v>
      </c>
      <c r="B27" s="121" t="e">
        <f ca="1">INDEX('REMINDER RECORDER'!U$11:U$35,MATCH($A$6,'REMINDER RECORDER'!C$11:C$35,0))</f>
        <v>#N/A</v>
      </c>
    </row>
    <row r="28" ht="30" customHeight="1" spans="1:2">
      <c r="A28" s="118">
        <v>19</v>
      </c>
      <c r="B28" s="119" t="e">
        <f ca="1">INDEX('REMINDER RECORDER'!V$11:V$35,MATCH($A$6,'REMINDER RECORDER'!C$11:C$35,0))</f>
        <v>#N/A</v>
      </c>
    </row>
    <row r="29" ht="30" customHeight="1" spans="1:2">
      <c r="A29" s="120">
        <v>20</v>
      </c>
      <c r="B29" s="121" t="e">
        <f ca="1">INDEX('REMINDER RECORDER'!W$11:W$35,MATCH($A$6,'REMINDER RECORDER'!C$11:C$35,0))</f>
        <v>#N/A</v>
      </c>
    </row>
    <row r="30" ht="30" customHeight="1" spans="1:2">
      <c r="A30" s="118">
        <v>21</v>
      </c>
      <c r="B30" s="119" t="e">
        <f ca="1">INDEX('REMINDER RECORDER'!X$11:X$35,MATCH($A$6,'REMINDER RECORDER'!C$11:C$35,0))</f>
        <v>#N/A</v>
      </c>
    </row>
    <row r="31" ht="30" customHeight="1" spans="1:2">
      <c r="A31" s="120">
        <v>22</v>
      </c>
      <c r="B31" s="121" t="e">
        <f ca="1">INDEX('REMINDER RECORDER'!Y$11:Y$35,MATCH($A$6,'REMINDER RECORDER'!C$11:C$35,0))</f>
        <v>#N/A</v>
      </c>
    </row>
    <row r="32" ht="30" customHeight="1" spans="1:2">
      <c r="A32" s="118">
        <v>23</v>
      </c>
      <c r="B32" s="119" t="e">
        <f ca="1">INDEX('REMINDER RECORDER'!Z$11:Z$35,MATCH($A$6,'REMINDER RECORDER'!C$11:C$35,0))</f>
        <v>#N/A</v>
      </c>
    </row>
    <row r="33" ht="30" customHeight="1" spans="1:2">
      <c r="A33" s="120">
        <v>24</v>
      </c>
      <c r="B33" s="121" t="e">
        <f ca="1">INDEX('REMINDER RECORDER'!AA$11:AA$35,MATCH($A$6,'REMINDER RECORDER'!C$11:C$35,0))</f>
        <v>#N/A</v>
      </c>
    </row>
    <row r="34" ht="30" customHeight="1" spans="1:2">
      <c r="A34" s="118">
        <v>25</v>
      </c>
      <c r="B34" s="119" t="e">
        <f ca="1">INDEX('REMINDER RECORDER'!AB$11:AB$35,MATCH($A$6,'REMINDER RECORDER'!C$11:C$35,0))</f>
        <v>#N/A</v>
      </c>
    </row>
    <row r="35" ht="6.95" customHeight="1" spans="1:2">
      <c r="A35" s="8"/>
      <c r="B35" s="113"/>
    </row>
    <row r="37" ht="6" customHeight="1" spans="1:2">
      <c r="A37" s="122"/>
      <c r="B37" s="123"/>
    </row>
    <row r="38" ht="15" customHeight="1"/>
    <row r="39" ht="31.5" spans="1:2">
      <c r="A39" s="124" t="s">
        <v>110</v>
      </c>
      <c r="B39" s="125" t="s">
        <v>111</v>
      </c>
    </row>
    <row r="40" ht="27" customHeight="1" spans="1:2">
      <c r="A40" s="110">
        <f ca="1">TODAY()+1</f>
        <v>42637</v>
      </c>
      <c r="B40" s="126" t="str">
        <f ca="1">IFERROR("Reminders of Record No.- "&amp;INDEX('REMINDER RECORDER'!A$11:A$35,MATCH($A$40,'REMINDER RECORDER'!C$11:C$35,0)),"No Record Found")</f>
        <v>No Record Found</v>
      </c>
    </row>
    <row r="41" ht="9" customHeight="1" spans="1:2">
      <c r="A41" s="112"/>
      <c r="B41" s="113"/>
    </row>
    <row r="42" ht="9" customHeight="1" spans="1:2">
      <c r="A42" s="114"/>
      <c r="B42" s="115"/>
    </row>
    <row r="43" ht="20.25" spans="1:2">
      <c r="A43" s="127" t="s">
        <v>109</v>
      </c>
      <c r="B43" s="128" t="s">
        <v>112</v>
      </c>
    </row>
    <row r="44" ht="29" customHeight="1" spans="1:2">
      <c r="A44" s="129">
        <v>1</v>
      </c>
      <c r="B44" s="130" t="e">
        <f ca="1">INDEX('REMINDER RECORDER'!D$11:D$35,MATCH($A$40,'REMINDER RECORDER'!C$11:C$35,0))</f>
        <v>#N/A</v>
      </c>
    </row>
    <row r="45" ht="29" customHeight="1" spans="1:2">
      <c r="A45" s="120">
        <v>2</v>
      </c>
      <c r="B45" s="121" t="e">
        <f ca="1">INDEX('REMINDER RECORDER'!E$11:E$35,MATCH($A$40,'REMINDER RECORDER'!C$11:C$35,0))</f>
        <v>#N/A</v>
      </c>
    </row>
    <row r="46" ht="29" customHeight="1" spans="1:2">
      <c r="A46" s="129">
        <v>3</v>
      </c>
      <c r="B46" s="130" t="e">
        <f ca="1">INDEX('REMINDER RECORDER'!F$11:F$35,MATCH($A$40,'REMINDER RECORDER'!C$11:C$35,0))</f>
        <v>#N/A</v>
      </c>
    </row>
    <row r="47" ht="29" customHeight="1" spans="1:2">
      <c r="A47" s="120">
        <v>4</v>
      </c>
      <c r="B47" s="121" t="e">
        <f ca="1">INDEX('REMINDER RECORDER'!G$11:G$35,MATCH($A$40,'REMINDER RECORDER'!C$11:C$35,0))</f>
        <v>#N/A</v>
      </c>
    </row>
    <row r="48" ht="29" customHeight="1" spans="1:2">
      <c r="A48" s="129">
        <v>5</v>
      </c>
      <c r="B48" s="130" t="e">
        <f ca="1">INDEX('REMINDER RECORDER'!H$11:H$35,MATCH($A$40,'REMINDER RECORDER'!C$11:C$35,0))</f>
        <v>#N/A</v>
      </c>
    </row>
    <row r="49" ht="29" customHeight="1" spans="1:2">
      <c r="A49" s="120">
        <v>6</v>
      </c>
      <c r="B49" s="121" t="e">
        <f ca="1">INDEX('REMINDER RECORDER'!I$11:I$35,MATCH($A$40,'REMINDER RECORDER'!C$11:C$35,0))</f>
        <v>#N/A</v>
      </c>
    </row>
    <row r="50" ht="29" customHeight="1" spans="1:2">
      <c r="A50" s="129">
        <v>7</v>
      </c>
      <c r="B50" s="130" t="e">
        <f ca="1">INDEX('REMINDER RECORDER'!J$11:J$35,MATCH($A$40,'REMINDER RECORDER'!C$11:C$35,0))</f>
        <v>#N/A</v>
      </c>
    </row>
    <row r="51" ht="29" customHeight="1" spans="1:2">
      <c r="A51" s="120">
        <v>8</v>
      </c>
      <c r="B51" s="121" t="e">
        <f ca="1">INDEX('REMINDER RECORDER'!K$11:K$35,MATCH($A$40,'REMINDER RECORDER'!C$11:C$35,0))</f>
        <v>#N/A</v>
      </c>
    </row>
    <row r="52" ht="29" customHeight="1" spans="1:2">
      <c r="A52" s="129">
        <v>9</v>
      </c>
      <c r="B52" s="130" t="e">
        <f ca="1">INDEX('REMINDER RECORDER'!L$11:L$35,MATCH($A$40,'REMINDER RECORDER'!C$11:C$35,0))</f>
        <v>#N/A</v>
      </c>
    </row>
    <row r="53" ht="29" customHeight="1" spans="1:2">
      <c r="A53" s="120">
        <v>10</v>
      </c>
      <c r="B53" s="121" t="e">
        <f ca="1">INDEX('REMINDER RECORDER'!M$11:M$35,MATCH($A$40,'REMINDER RECORDER'!C$11:C$35,0))</f>
        <v>#N/A</v>
      </c>
    </row>
    <row r="54" ht="29" customHeight="1" spans="1:2">
      <c r="A54" s="129">
        <v>11</v>
      </c>
      <c r="B54" s="130" t="e">
        <f ca="1">INDEX('REMINDER RECORDER'!N$11:N$35,MATCH($A$40,'REMINDER RECORDER'!C$11:C$35,0))</f>
        <v>#N/A</v>
      </c>
    </row>
    <row r="55" ht="29" customHeight="1" spans="1:2">
      <c r="A55" s="120">
        <v>12</v>
      </c>
      <c r="B55" s="121" t="e">
        <f ca="1">INDEX('REMINDER RECORDER'!O$11:O$35,MATCH($A$40,'REMINDER RECORDER'!C$11:C$35,0))</f>
        <v>#N/A</v>
      </c>
    </row>
    <row r="56" ht="29" customHeight="1" spans="1:2">
      <c r="A56" s="129">
        <v>13</v>
      </c>
      <c r="B56" s="130" t="e">
        <f ca="1">INDEX('REMINDER RECORDER'!P$11:P$35,MATCH($A$40,'REMINDER RECORDER'!C$11:C$35,0))</f>
        <v>#N/A</v>
      </c>
    </row>
    <row r="57" ht="29" customHeight="1" spans="1:2">
      <c r="A57" s="120">
        <v>14</v>
      </c>
      <c r="B57" s="121" t="e">
        <f ca="1">INDEX('REMINDER RECORDER'!Q$11:Q$35,MATCH($A$40,'REMINDER RECORDER'!C$11:C$35,0))</f>
        <v>#N/A</v>
      </c>
    </row>
    <row r="58" ht="29" customHeight="1" spans="1:2">
      <c r="A58" s="129">
        <v>15</v>
      </c>
      <c r="B58" s="130" t="e">
        <f ca="1">INDEX('REMINDER RECORDER'!R$11:R$35,MATCH($A$40,'REMINDER RECORDER'!C$11:C$35,0))</f>
        <v>#N/A</v>
      </c>
    </row>
    <row r="59" ht="29" customHeight="1" spans="1:2">
      <c r="A59" s="120">
        <v>16</v>
      </c>
      <c r="B59" s="121" t="e">
        <f ca="1">INDEX('REMINDER RECORDER'!S$11:S$35,MATCH($A$40,'REMINDER RECORDER'!C$11:C$35,0))</f>
        <v>#N/A</v>
      </c>
    </row>
    <row r="60" ht="29" customHeight="1" spans="1:2">
      <c r="A60" s="129">
        <v>17</v>
      </c>
      <c r="B60" s="130" t="e">
        <f ca="1">INDEX('REMINDER RECORDER'!T$11:T$35,MATCH($A$40,'REMINDER RECORDER'!C$11:C$35,0))</f>
        <v>#N/A</v>
      </c>
    </row>
    <row r="61" ht="29" customHeight="1" spans="1:2">
      <c r="A61" s="120">
        <v>18</v>
      </c>
      <c r="B61" s="121" t="e">
        <f ca="1">INDEX('REMINDER RECORDER'!U$11:U$35,MATCH($A$40,'REMINDER RECORDER'!C$11:C$35,0))</f>
        <v>#N/A</v>
      </c>
    </row>
    <row r="62" ht="29" customHeight="1" spans="1:2">
      <c r="A62" s="129">
        <v>19</v>
      </c>
      <c r="B62" s="130" t="e">
        <f ca="1">INDEX('REMINDER RECORDER'!V$11:V$35,MATCH($A$40,'REMINDER RECORDER'!C$11:C$35,0))</f>
        <v>#N/A</v>
      </c>
    </row>
    <row r="63" ht="29" customHeight="1" spans="1:2">
      <c r="A63" s="120">
        <v>20</v>
      </c>
      <c r="B63" s="121" t="e">
        <f ca="1">INDEX('REMINDER RECORDER'!W$11:W$35,MATCH($A$40,'REMINDER RECORDER'!C$11:C$35,0))</f>
        <v>#N/A</v>
      </c>
    </row>
    <row r="64" ht="29" customHeight="1" spans="1:2">
      <c r="A64" s="129">
        <v>21</v>
      </c>
      <c r="B64" s="130" t="e">
        <f ca="1">INDEX('REMINDER RECORDER'!X$11:X$35,MATCH($A$40,'REMINDER RECORDER'!C$11:C$35,0))</f>
        <v>#N/A</v>
      </c>
    </row>
    <row r="65" ht="29" customHeight="1" spans="1:2">
      <c r="A65" s="120">
        <v>22</v>
      </c>
      <c r="B65" s="121" t="e">
        <f ca="1">INDEX('REMINDER RECORDER'!Y$11:Y$35,MATCH($A$40,'REMINDER RECORDER'!C$11:C$35,0))</f>
        <v>#N/A</v>
      </c>
    </row>
    <row r="66" ht="29" customHeight="1" spans="1:2">
      <c r="A66" s="129">
        <v>23</v>
      </c>
      <c r="B66" s="130" t="e">
        <f ca="1">INDEX('REMINDER RECORDER'!Z$11:Z$35,MATCH($A$40,'REMINDER RECORDER'!C$11:C$35,0))</f>
        <v>#N/A</v>
      </c>
    </row>
    <row r="67" ht="29" customHeight="1" spans="1:2">
      <c r="A67" s="120">
        <v>24</v>
      </c>
      <c r="B67" s="121" t="e">
        <f ca="1">INDEX('REMINDER RECORDER'!AA$11:AA$35,MATCH($A$40,'REMINDER RECORDER'!C$11:C$35,0))</f>
        <v>#N/A</v>
      </c>
    </row>
    <row r="68" ht="29" customHeight="1" spans="1:2">
      <c r="A68" s="129">
        <v>25</v>
      </c>
      <c r="B68" s="130" t="e">
        <f ca="1">INDEX('REMINDER RECORDER'!AB$11:AB$35,MATCH($A$40,'REMINDER RECORDER'!C$11:C$35,0))</f>
        <v>#N/A</v>
      </c>
    </row>
    <row r="69" ht="8.1" customHeight="1" spans="1:2">
      <c r="A69" s="8"/>
      <c r="B69" s="113"/>
    </row>
    <row r="71" ht="6" customHeight="1" spans="1:2">
      <c r="A71" s="122"/>
      <c r="B71" s="123"/>
    </row>
    <row r="73" ht="24" customHeight="1" spans="1:2">
      <c r="A73" s="131" t="s">
        <v>113</v>
      </c>
      <c r="B73" s="132" t="s">
        <v>114</v>
      </c>
    </row>
    <row r="74" ht="41" customHeight="1" spans="1:2">
      <c r="A74" s="133">
        <v>42452</v>
      </c>
      <c r="B74" s="134" t="str">
        <f>IFERROR("Reminders of Record No.- "&amp;INDEX('REMINDER RECORDER'!A$11:A$35,MATCH($A$74,'REMINDER RECORDER'!C$11:C$35,0)),"No Record Found")</f>
        <v>No Record Found</v>
      </c>
    </row>
    <row r="75" ht="8.1" customHeight="1" spans="1:2">
      <c r="A75" s="135"/>
      <c r="B75" s="113"/>
    </row>
    <row r="76" spans="1:5">
      <c r="A76" s="136"/>
      <c r="E76" s="137"/>
    </row>
    <row r="77" ht="20.25" spans="1:2">
      <c r="A77" s="138" t="s">
        <v>109</v>
      </c>
      <c r="B77" s="139" t="str">
        <f>"Hi !!!  "&amp;'MAIN PAGE'!D21&amp;",  your search result is ..."</f>
        <v>Hi !!!  Please enter user's name,  your search result is ...</v>
      </c>
    </row>
    <row r="78" ht="30" customHeight="1" spans="1:2">
      <c r="A78" s="140">
        <v>1</v>
      </c>
      <c r="B78" s="141" t="e">
        <f>INDEX('REMINDER RECORDER'!D$11:D$35,MATCH($A$74,'REMINDER RECORDER'!C$11:C$35,0))</f>
        <v>#N/A</v>
      </c>
    </row>
    <row r="79" ht="30" customHeight="1" spans="1:2">
      <c r="A79" s="142">
        <v>2</v>
      </c>
      <c r="B79" s="143" t="e">
        <f>INDEX('REMINDER RECORDER'!E$11:E$35,MATCH($A$74,'REMINDER RECORDER'!C$11:C$35,0))</f>
        <v>#N/A</v>
      </c>
    </row>
    <row r="80" ht="30" customHeight="1" spans="1:2">
      <c r="A80" s="140">
        <v>3</v>
      </c>
      <c r="B80" s="141" t="e">
        <f>INDEX('REMINDER RECORDER'!F$11:F$35,MATCH($A$74,'REMINDER RECORDER'!C$11:C$35,0))</f>
        <v>#N/A</v>
      </c>
    </row>
    <row r="81" ht="30" customHeight="1" spans="1:2">
      <c r="A81" s="142">
        <v>4</v>
      </c>
      <c r="B81" s="143" t="e">
        <f>INDEX('REMINDER RECORDER'!G$11:G$35,MATCH($A$74,'REMINDER RECORDER'!C$11:C$35,0))</f>
        <v>#N/A</v>
      </c>
    </row>
    <row r="82" ht="30" customHeight="1" spans="1:2">
      <c r="A82" s="140">
        <v>5</v>
      </c>
      <c r="B82" s="141" t="e">
        <f>INDEX('REMINDER RECORDER'!H$11:H$35,MATCH($A$74,'REMINDER RECORDER'!C$11:C$35,0))</f>
        <v>#N/A</v>
      </c>
    </row>
    <row r="83" ht="30" customHeight="1" spans="1:2">
      <c r="A83" s="142">
        <v>6</v>
      </c>
      <c r="B83" s="143" t="e">
        <f>INDEX('REMINDER RECORDER'!I$11:I$35,MATCH($A$74,'REMINDER RECORDER'!C$11:C$35,0))</f>
        <v>#N/A</v>
      </c>
    </row>
    <row r="84" ht="30" customHeight="1" spans="1:2">
      <c r="A84" s="140">
        <v>7</v>
      </c>
      <c r="B84" s="141" t="e">
        <f>INDEX('REMINDER RECORDER'!J$11:J$35,MATCH($A$74,'REMINDER RECORDER'!C$11:C$35,0))</f>
        <v>#N/A</v>
      </c>
    </row>
    <row r="85" ht="30" customHeight="1" spans="1:2">
      <c r="A85" s="142">
        <v>8</v>
      </c>
      <c r="B85" s="143" t="e">
        <f>INDEX('REMINDER RECORDER'!K$11:K$35,MATCH($A$74,'REMINDER RECORDER'!C$11:C$35,0))</f>
        <v>#N/A</v>
      </c>
    </row>
    <row r="86" ht="30" customHeight="1" spans="1:2">
      <c r="A86" s="140">
        <v>9</v>
      </c>
      <c r="B86" s="141" t="e">
        <f>INDEX('REMINDER RECORDER'!L$11:L$35,MATCH($A$74,'REMINDER RECORDER'!C$11:C$35,0))</f>
        <v>#N/A</v>
      </c>
    </row>
    <row r="87" ht="30" customHeight="1" spans="1:2">
      <c r="A87" s="142">
        <v>10</v>
      </c>
      <c r="B87" s="143" t="e">
        <f>INDEX('REMINDER RECORDER'!M$11:M$35,MATCH($A$74,'REMINDER RECORDER'!C$11:C$35,0))</f>
        <v>#N/A</v>
      </c>
    </row>
    <row r="88" ht="30" customHeight="1" spans="1:2">
      <c r="A88" s="140">
        <v>11</v>
      </c>
      <c r="B88" s="141" t="e">
        <f>INDEX('REMINDER RECORDER'!N$11:N$35,MATCH($A$74,'REMINDER RECORDER'!C$11:C$35,0))</f>
        <v>#N/A</v>
      </c>
    </row>
    <row r="89" ht="30" customHeight="1" spans="1:2">
      <c r="A89" s="142">
        <v>12</v>
      </c>
      <c r="B89" s="143" t="e">
        <f>INDEX('REMINDER RECORDER'!O$11:O$35,MATCH($A$74,'REMINDER RECORDER'!C$11:C$35,0))</f>
        <v>#N/A</v>
      </c>
    </row>
    <row r="90" ht="30" customHeight="1" spans="1:2">
      <c r="A90" s="140">
        <v>13</v>
      </c>
      <c r="B90" s="141" t="e">
        <f>INDEX('REMINDER RECORDER'!P$11:P$35,MATCH($A$74,'REMINDER RECORDER'!C$11:C$35,0))</f>
        <v>#N/A</v>
      </c>
    </row>
    <row r="91" ht="30" customHeight="1" spans="1:2">
      <c r="A91" s="142">
        <v>14</v>
      </c>
      <c r="B91" s="143" t="e">
        <f>INDEX('REMINDER RECORDER'!Q$11:Q$35,MATCH($A$74,'REMINDER RECORDER'!C$11:C$35,0))</f>
        <v>#N/A</v>
      </c>
    </row>
    <row r="92" ht="30" customHeight="1" spans="1:2">
      <c r="A92" s="140">
        <v>15</v>
      </c>
      <c r="B92" s="141" t="e">
        <f>INDEX('REMINDER RECORDER'!R$11:R$35,MATCH($A$74,'REMINDER RECORDER'!C$11:C$35,0))</f>
        <v>#N/A</v>
      </c>
    </row>
    <row r="93" ht="30" customHeight="1" spans="1:2">
      <c r="A93" s="142">
        <v>16</v>
      </c>
      <c r="B93" s="143" t="e">
        <f>INDEX('REMINDER RECORDER'!S$11:S$35,MATCH($A$74,'REMINDER RECORDER'!C$11:C$35,0))</f>
        <v>#N/A</v>
      </c>
    </row>
    <row r="94" ht="30" customHeight="1" spans="1:2">
      <c r="A94" s="140">
        <v>17</v>
      </c>
      <c r="B94" s="141" t="e">
        <f>INDEX('REMINDER RECORDER'!T$11:T$35,MATCH($A$74,'REMINDER RECORDER'!C$11:C$35,0))</f>
        <v>#N/A</v>
      </c>
    </row>
    <row r="95" ht="30" customHeight="1" spans="1:2">
      <c r="A95" s="142">
        <v>18</v>
      </c>
      <c r="B95" s="143" t="e">
        <f>INDEX('REMINDER RECORDER'!U$11:U$35,MATCH($A$74,'REMINDER RECORDER'!C$11:C$35,0))</f>
        <v>#N/A</v>
      </c>
    </row>
    <row r="96" ht="30" customHeight="1" spans="1:2">
      <c r="A96" s="140">
        <v>19</v>
      </c>
      <c r="B96" s="141" t="e">
        <f>INDEX('REMINDER RECORDER'!V$11:V$35,MATCH($A$74,'REMINDER RECORDER'!C$11:C$35,0))</f>
        <v>#N/A</v>
      </c>
    </row>
    <row r="97" ht="30" customHeight="1" spans="1:2">
      <c r="A97" s="142">
        <v>20</v>
      </c>
      <c r="B97" s="143" t="e">
        <f>INDEX('REMINDER RECORDER'!W$11:W$35,MATCH($A$74,'REMINDER RECORDER'!C$11:C$35,0))</f>
        <v>#N/A</v>
      </c>
    </row>
    <row r="98" ht="30" customHeight="1" spans="1:2">
      <c r="A98" s="140">
        <v>21</v>
      </c>
      <c r="B98" s="141" t="e">
        <f>INDEX('REMINDER RECORDER'!X$11:X$35,MATCH($A$74,'REMINDER RECORDER'!C$11:C$35,0))</f>
        <v>#N/A</v>
      </c>
    </row>
    <row r="99" ht="30" customHeight="1" spans="1:2">
      <c r="A99" s="142">
        <v>22</v>
      </c>
      <c r="B99" s="143" t="e">
        <f>INDEX('REMINDER RECORDER'!Y$11:Y$35,MATCH($A$74,'REMINDER RECORDER'!C$11:C$35,0))</f>
        <v>#N/A</v>
      </c>
    </row>
    <row r="100" ht="30" customHeight="1" spans="1:2">
      <c r="A100" s="140">
        <v>23</v>
      </c>
      <c r="B100" s="141" t="e">
        <f>INDEX('REMINDER RECORDER'!Z$11:Z$35,MATCH($A$74,'REMINDER RECORDER'!C$11:C$35,0))</f>
        <v>#N/A</v>
      </c>
    </row>
    <row r="101" ht="30" customHeight="1" spans="1:2">
      <c r="A101" s="142">
        <v>24</v>
      </c>
      <c r="B101" s="143" t="e">
        <f>INDEX('REMINDER RECORDER'!AA$11:AA$35,MATCH($A$74,'REMINDER RECORDER'!C$11:C$35,0))</f>
        <v>#N/A</v>
      </c>
    </row>
    <row r="102" ht="30" customHeight="1" spans="1:2">
      <c r="A102" s="140">
        <v>25</v>
      </c>
      <c r="B102" s="141" t="e">
        <f>INDEX('REMINDER RECORDER'!AB$11:AB$35,MATCH($A$74,'REMINDER RECORDER'!C$11:C$35,0))</f>
        <v>#N/A</v>
      </c>
    </row>
    <row r="103" ht="6.95" customHeight="1" spans="1:2">
      <c r="A103" s="135"/>
      <c r="B103" s="113"/>
    </row>
  </sheetData>
  <sheetProtection password="D590" sheet="1" formatColumns="0" formatRows="0" objects="1"/>
  <dataValidations count="2">
    <dataValidation allowBlank="1" showInputMessage="1" showErrorMessage="1" sqref="A6 A7 A8 A40 A41 A42 A75 A76"/>
    <dataValidation type="list" allowBlank="1" showInputMessage="1" showErrorMessage="1" sqref="A74">
      <formula1>dt</formula1>
    </dataValidation>
  </dataValidations>
  <hyperlinks>
    <hyperlink ref="A2" location="'MAIN PAGE'!c10" display="HOME PAGE"/>
  </hyperlinks>
  <pageMargins left="0.75" right="0.75" top="1" bottom="1" header="0.510416666666667" footer="0.510416666666667"/>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5"/>
  <sheetViews>
    <sheetView showGridLines="0" showRowColHeaders="0" zoomScale="85" zoomScaleNormal="85" workbookViewId="0">
      <pane ySplit="9" topLeftCell="A10" activePane="bottomLeft" state="frozen"/>
      <selection/>
      <selection pane="bottomLeft" activeCell="A2" sqref="A2"/>
    </sheetView>
  </sheetViews>
  <sheetFormatPr defaultColWidth="9" defaultRowHeight="15.75" outlineLevelCol="3"/>
  <cols>
    <col min="1" max="1" width="18.675" style="2" customWidth="1"/>
    <col min="2" max="2" width="20" style="82" customWidth="1"/>
    <col min="3" max="3" width="17.5" style="82" customWidth="1"/>
    <col min="4" max="4" width="49" style="82" customWidth="1"/>
    <col min="5" max="5" width="13.375" style="2" customWidth="1"/>
    <col min="6" max="16384" width="9" style="2"/>
  </cols>
  <sheetData>
    <row r="1" ht="9" customHeight="1"/>
    <row r="2" ht="40" customHeight="1" spans="1:4">
      <c r="A2" s="83" t="s">
        <v>70</v>
      </c>
      <c r="B2" s="4" t="s">
        <v>0</v>
      </c>
      <c r="C2" s="5">
        <f ca="1">TODAY()</f>
        <v>42636</v>
      </c>
      <c r="D2" s="84" t="s">
        <v>14</v>
      </c>
    </row>
    <row r="3" ht="8.1" customHeight="1" spans="1:4">
      <c r="A3" s="8"/>
      <c r="B3" s="85"/>
      <c r="C3" s="85"/>
      <c r="D3" s="85"/>
    </row>
    <row r="4" ht="8.1" customHeight="1"/>
    <row r="5" ht="22" customHeight="1" spans="1:2">
      <c r="A5" s="86" t="s">
        <v>72</v>
      </c>
      <c r="B5" s="87" t="str">
        <f>"Used : "&amp;COUNTA(D10:D34)</f>
        <v>Used : 0</v>
      </c>
    </row>
    <row r="6" ht="6" customHeight="1" spans="1:3">
      <c r="A6" s="8"/>
      <c r="B6" s="85"/>
      <c r="C6" s="88"/>
    </row>
    <row r="7" ht="9" customHeight="1"/>
    <row r="8" ht="15" customHeight="1" spans="1:4">
      <c r="A8" s="89" t="s">
        <v>75</v>
      </c>
      <c r="B8" s="90"/>
      <c r="C8" s="90"/>
      <c r="D8" s="90"/>
    </row>
    <row r="9" ht="25" customHeight="1" spans="1:4">
      <c r="A9" s="91" t="s">
        <v>115</v>
      </c>
      <c r="B9" s="54" t="s">
        <v>116</v>
      </c>
      <c r="C9" s="54" t="s">
        <v>117</v>
      </c>
      <c r="D9" s="55" t="s">
        <v>118</v>
      </c>
    </row>
    <row r="10" ht="30" customHeight="1" spans="1:4">
      <c r="A10" s="92">
        <v>1</v>
      </c>
      <c r="B10" s="93"/>
      <c r="C10" s="94"/>
      <c r="D10" s="94"/>
    </row>
    <row r="11" ht="30" customHeight="1" spans="1:4">
      <c r="A11" s="95">
        <v>2</v>
      </c>
      <c r="B11" s="96"/>
      <c r="C11" s="97"/>
      <c r="D11" s="97"/>
    </row>
    <row r="12" ht="30" customHeight="1" spans="1:4">
      <c r="A12" s="95">
        <v>3</v>
      </c>
      <c r="B12" s="98"/>
      <c r="C12" s="99"/>
      <c r="D12" s="99"/>
    </row>
    <row r="13" ht="30" customHeight="1" spans="1:4">
      <c r="A13" s="95">
        <v>4</v>
      </c>
      <c r="B13" s="100"/>
      <c r="C13" s="101"/>
      <c r="D13" s="101"/>
    </row>
    <row r="14" ht="30" customHeight="1" spans="1:4">
      <c r="A14" s="95">
        <v>5</v>
      </c>
      <c r="B14" s="98"/>
      <c r="C14" s="99"/>
      <c r="D14" s="99"/>
    </row>
    <row r="15" ht="30" customHeight="1" spans="1:4">
      <c r="A15" s="95">
        <v>6</v>
      </c>
      <c r="B15" s="96"/>
      <c r="C15" s="97"/>
      <c r="D15" s="97"/>
    </row>
    <row r="16" ht="30" customHeight="1" spans="1:4">
      <c r="A16" s="95">
        <v>7</v>
      </c>
      <c r="B16" s="98"/>
      <c r="C16" s="99"/>
      <c r="D16" s="99"/>
    </row>
    <row r="17" ht="30" customHeight="1" spans="1:4">
      <c r="A17" s="95">
        <v>8</v>
      </c>
      <c r="B17" s="100"/>
      <c r="C17" s="101"/>
      <c r="D17" s="101"/>
    </row>
    <row r="18" ht="30" customHeight="1" spans="1:4">
      <c r="A18" s="95">
        <v>9</v>
      </c>
      <c r="B18" s="98"/>
      <c r="C18" s="99"/>
      <c r="D18" s="99"/>
    </row>
    <row r="19" ht="30" customHeight="1" spans="1:4">
      <c r="A19" s="95">
        <v>10</v>
      </c>
      <c r="B19" s="96"/>
      <c r="C19" s="97"/>
      <c r="D19" s="97"/>
    </row>
    <row r="20" ht="30" customHeight="1" spans="1:4">
      <c r="A20" s="95">
        <v>11</v>
      </c>
      <c r="B20" s="98"/>
      <c r="C20" s="99"/>
      <c r="D20" s="99"/>
    </row>
    <row r="21" ht="30" customHeight="1" spans="1:4">
      <c r="A21" s="95">
        <v>12</v>
      </c>
      <c r="B21" s="100"/>
      <c r="C21" s="101"/>
      <c r="D21" s="101"/>
    </row>
    <row r="22" ht="30" customHeight="1" spans="1:4">
      <c r="A22" s="95">
        <v>13</v>
      </c>
      <c r="B22" s="98"/>
      <c r="C22" s="99"/>
      <c r="D22" s="99"/>
    </row>
    <row r="23" ht="30" customHeight="1" spans="1:4">
      <c r="A23" s="95">
        <v>14</v>
      </c>
      <c r="B23" s="96"/>
      <c r="C23" s="97"/>
      <c r="D23" s="97"/>
    </row>
    <row r="24" ht="30" customHeight="1" spans="1:4">
      <c r="A24" s="95">
        <v>15</v>
      </c>
      <c r="B24" s="98"/>
      <c r="C24" s="99"/>
      <c r="D24" s="99"/>
    </row>
    <row r="25" ht="30" customHeight="1" spans="1:4">
      <c r="A25" s="95">
        <v>16</v>
      </c>
      <c r="B25" s="100"/>
      <c r="C25" s="101"/>
      <c r="D25" s="101"/>
    </row>
    <row r="26" ht="30" customHeight="1" spans="1:4">
      <c r="A26" s="95">
        <v>17</v>
      </c>
      <c r="B26" s="98"/>
      <c r="C26" s="99"/>
      <c r="D26" s="99"/>
    </row>
    <row r="27" ht="30" customHeight="1" spans="1:4">
      <c r="A27" s="95">
        <v>18</v>
      </c>
      <c r="B27" s="96"/>
      <c r="C27" s="97"/>
      <c r="D27" s="97"/>
    </row>
    <row r="28" ht="30" customHeight="1" spans="1:4">
      <c r="A28" s="95">
        <v>19</v>
      </c>
      <c r="B28" s="98"/>
      <c r="C28" s="99"/>
      <c r="D28" s="99"/>
    </row>
    <row r="29" ht="30" customHeight="1" spans="1:4">
      <c r="A29" s="95">
        <v>20</v>
      </c>
      <c r="B29" s="100"/>
      <c r="C29" s="101"/>
      <c r="D29" s="101"/>
    </row>
    <row r="30" ht="30" customHeight="1" spans="1:4">
      <c r="A30" s="95">
        <v>21</v>
      </c>
      <c r="B30" s="93"/>
      <c r="C30" s="94"/>
      <c r="D30" s="94"/>
    </row>
    <row r="31" ht="30" customHeight="1" spans="1:4">
      <c r="A31" s="95">
        <v>22</v>
      </c>
      <c r="B31" s="96"/>
      <c r="C31" s="97"/>
      <c r="D31" s="97"/>
    </row>
    <row r="32" ht="30" customHeight="1" spans="1:4">
      <c r="A32" s="95">
        <v>23</v>
      </c>
      <c r="B32" s="98"/>
      <c r="C32" s="99"/>
      <c r="D32" s="99"/>
    </row>
    <row r="33" ht="30" customHeight="1" spans="1:4">
      <c r="A33" s="95">
        <v>24</v>
      </c>
      <c r="B33" s="100"/>
      <c r="C33" s="101"/>
      <c r="D33" s="101"/>
    </row>
    <row r="34" ht="30" customHeight="1" spans="1:4">
      <c r="A34" s="95">
        <v>25</v>
      </c>
      <c r="B34" s="98"/>
      <c r="C34" s="99"/>
      <c r="D34" s="99"/>
    </row>
    <row r="35" ht="6" customHeight="1" spans="1:4">
      <c r="A35" s="8"/>
      <c r="B35" s="8"/>
      <c r="C35" s="8"/>
      <c r="D35" s="8"/>
    </row>
  </sheetData>
  <sheetProtection password="D590" sheet="1" formatColumns="0" formatRows="0" autoFilter="0" objects="1"/>
  <autoFilter ref="A9:D34"/>
  <hyperlinks>
    <hyperlink ref="A2" location="'MAIN PAGE'!c9" display="HOME PAGE"/>
  </hyperlinks>
  <pageMargins left="0.75" right="0.75" top="1" bottom="1" header="0.510416666666667" footer="0.510416666666667"/>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38"/>
  <sheetViews>
    <sheetView showGridLines="0" showRowColHeaders="0" showZeros="0" zoomScale="85" zoomScaleNormal="85" workbookViewId="0">
      <pane ySplit="12" topLeftCell="A35" activePane="bottomLeft" state="frozen"/>
      <selection/>
      <selection pane="bottomLeft" activeCell="A2" sqref="A2"/>
    </sheetView>
  </sheetViews>
  <sheetFormatPr defaultColWidth="9" defaultRowHeight="15.75"/>
  <cols>
    <col min="1" max="1" width="13.5" style="1" customWidth="1"/>
    <col min="2" max="3" width="16.6166666666667" style="2" customWidth="1"/>
    <col min="4" max="4" width="28.9666666666667" style="2" customWidth="1"/>
    <col min="5" max="5" width="27.6416666666667" style="2" customWidth="1"/>
    <col min="6" max="6" width="14" style="2" customWidth="1"/>
    <col min="7" max="7" width="13.875" style="1" customWidth="1"/>
    <col min="8" max="8" width="14.625" style="1" customWidth="1"/>
    <col min="9" max="9" width="13.875" style="1" customWidth="1"/>
    <col min="10" max="10" width="11.25" style="1" customWidth="1"/>
    <col min="11" max="11" width="10.75" style="1" customWidth="1"/>
    <col min="12" max="12" width="7.625" style="1" customWidth="1"/>
    <col min="13" max="13" width="9" style="2"/>
    <col min="14" max="14" width="9" style="28"/>
    <col min="15" max="15" width="8.875" style="29" customWidth="1"/>
    <col min="16" max="16" width="10.1333333333333" style="30" customWidth="1"/>
    <col min="17" max="17" width="8.875" style="29" customWidth="1"/>
    <col min="18" max="21" width="8.875" style="30" customWidth="1"/>
    <col min="22" max="22" width="8.875" style="31" customWidth="1"/>
    <col min="23" max="23" width="8.875" style="32" customWidth="1"/>
    <col min="24" max="24" width="9" style="33"/>
    <col min="25" max="16383" width="9" style="2"/>
  </cols>
  <sheetData>
    <row r="1" ht="11.1" customHeight="1" spans="7:9">
      <c r="G1" s="2"/>
      <c r="H1" s="2"/>
      <c r="I1" s="2"/>
    </row>
    <row r="2" ht="33" spans="1:9">
      <c r="A2" s="3" t="s">
        <v>70</v>
      </c>
      <c r="B2" s="4" t="s">
        <v>0</v>
      </c>
      <c r="C2" s="5">
        <f ca="1">TODAY()</f>
        <v>42636</v>
      </c>
      <c r="D2" s="34" t="s">
        <v>119</v>
      </c>
      <c r="E2" s="34"/>
      <c r="F2" s="34"/>
      <c r="G2" s="34"/>
      <c r="H2" s="34"/>
      <c r="I2" s="34"/>
    </row>
    <row r="3" ht="6" customHeight="1" spans="1:9">
      <c r="A3" s="7"/>
      <c r="B3" s="8"/>
      <c r="C3" s="8"/>
      <c r="D3" s="8"/>
      <c r="E3" s="8"/>
      <c r="F3" s="8"/>
      <c r="G3" s="8"/>
      <c r="H3" s="8"/>
      <c r="I3" s="8"/>
    </row>
    <row r="4" ht="9" customHeight="1" spans="7:9">
      <c r="G4" s="2"/>
      <c r="H4" s="2"/>
      <c r="I4" s="2"/>
    </row>
    <row r="5" ht="21" customHeight="1" spans="1:9">
      <c r="A5" s="35" t="s">
        <v>120</v>
      </c>
      <c r="B5" s="36" t="s">
        <v>23</v>
      </c>
      <c r="C5" s="36" t="s">
        <v>24</v>
      </c>
      <c r="D5" s="37" t="s">
        <v>121</v>
      </c>
      <c r="E5" s="38"/>
      <c r="F5" s="39" t="s">
        <v>20</v>
      </c>
      <c r="G5" s="39" t="s">
        <v>21</v>
      </c>
      <c r="H5" s="40" t="s">
        <v>22</v>
      </c>
      <c r="I5" s="66" t="s">
        <v>3</v>
      </c>
    </row>
    <row r="6" ht="21" customHeight="1" spans="1:9">
      <c r="A6" s="41" t="s">
        <v>15</v>
      </c>
      <c r="B6" s="42">
        <f ca="1">COUNTIF(B13:B8881,"Today")</f>
        <v>0</v>
      </c>
      <c r="C6" s="42">
        <f ca="1">COUNTIF(C13:C8881,"Today")</f>
        <v>0</v>
      </c>
      <c r="D6" s="43"/>
      <c r="E6" s="43"/>
      <c r="F6" s="44">
        <f>INDEX(G$13:G$37,MATCH($D$8,$A$13:$A$37,0))</f>
        <v>0</v>
      </c>
      <c r="G6" s="44">
        <f>INDEX(H$13:H$37,MATCH($D$8,$A$13:$A$37,0))</f>
        <v>0</v>
      </c>
      <c r="H6" s="45">
        <f>INDEX(I$13:I$37,MATCH($D$8,$A$13:$A$37,0))</f>
        <v>0</v>
      </c>
      <c r="I6" s="67">
        <v>25</v>
      </c>
    </row>
    <row r="7" ht="21" customHeight="1" spans="1:9">
      <c r="A7" s="46" t="s">
        <v>17</v>
      </c>
      <c r="B7" s="42">
        <f ca="1">COUNTIF(B13:B8881,"Tomorrow")</f>
        <v>0</v>
      </c>
      <c r="C7" s="42">
        <f ca="1">COUNTIF(C13:C8881,"Tomorrow")</f>
        <v>0</v>
      </c>
      <c r="D7" s="43"/>
      <c r="E7" s="43"/>
      <c r="F7" s="39" t="s">
        <v>23</v>
      </c>
      <c r="G7" s="39" t="s">
        <v>24</v>
      </c>
      <c r="H7" s="40" t="s">
        <v>25</v>
      </c>
      <c r="I7" s="68" t="s">
        <v>4</v>
      </c>
    </row>
    <row r="8" ht="21" customHeight="1" spans="1:9">
      <c r="A8" s="47" t="s">
        <v>122</v>
      </c>
      <c r="B8" s="47"/>
      <c r="C8" s="47"/>
      <c r="D8" s="48">
        <f>INDEX(A$13:A$37,MATCH(D6,O$13:O$37,0))</f>
        <v>1</v>
      </c>
      <c r="E8" s="49" t="str">
        <f>" no. record has been displayed...."</f>
        <v> no. record has been displayed....</v>
      </c>
      <c r="F8" s="50">
        <f>INDEX(J$13:J$37,MATCH($D$8,$A$13:$A$37,0))</f>
        <v>0</v>
      </c>
      <c r="G8" s="50">
        <f>INDEX(K$13:K$37,MATCH($D$8,$A$13:$A$37,0))</f>
        <v>0</v>
      </c>
      <c r="H8" s="45">
        <f>INDEX(L$13:L$37,MATCH($D$8,$A$13:$A$37,0))</f>
        <v>0</v>
      </c>
      <c r="I8" s="69">
        <f>COUNTA(D13:D37)</f>
        <v>0</v>
      </c>
    </row>
    <row r="9" ht="6" customHeight="1" spans="1:9">
      <c r="A9" s="7"/>
      <c r="B9" s="8"/>
      <c r="C9" s="8"/>
      <c r="D9" s="8"/>
      <c r="E9" s="8"/>
      <c r="F9" s="8"/>
      <c r="G9" s="8"/>
      <c r="H9" s="8"/>
      <c r="I9" s="8"/>
    </row>
    <row r="10" ht="8.1" customHeight="1" spans="7:9">
      <c r="G10" s="2"/>
      <c r="H10" s="2"/>
      <c r="I10" s="2"/>
    </row>
    <row r="11" ht="16.5" spans="1:12">
      <c r="A11" s="51" t="s">
        <v>123</v>
      </c>
      <c r="B11" s="52"/>
      <c r="C11" s="52"/>
      <c r="D11" s="52"/>
      <c r="E11" s="52"/>
      <c r="F11" s="52"/>
      <c r="G11" s="52"/>
      <c r="H11" s="52"/>
      <c r="I11" s="52"/>
      <c r="J11" s="70"/>
      <c r="K11" s="70"/>
      <c r="L11" s="70"/>
    </row>
    <row r="12" s="27" customFormat="1" ht="39" customHeight="1" spans="1:24">
      <c r="A12" s="53" t="s">
        <v>124</v>
      </c>
      <c r="B12" s="53" t="s">
        <v>12</v>
      </c>
      <c r="C12" s="53" t="s">
        <v>13</v>
      </c>
      <c r="D12" s="54" t="s">
        <v>125</v>
      </c>
      <c r="E12" s="55" t="s">
        <v>126</v>
      </c>
      <c r="F12" s="54" t="s">
        <v>127</v>
      </c>
      <c r="G12" s="54" t="s">
        <v>20</v>
      </c>
      <c r="H12" s="54" t="s">
        <v>21</v>
      </c>
      <c r="I12" s="54" t="s">
        <v>22</v>
      </c>
      <c r="J12" s="54" t="s">
        <v>23</v>
      </c>
      <c r="K12" s="54" t="s">
        <v>24</v>
      </c>
      <c r="L12" s="54" t="s">
        <v>25</v>
      </c>
      <c r="N12" s="71"/>
      <c r="O12" s="72" t="s">
        <v>128</v>
      </c>
      <c r="P12" s="72" t="s">
        <v>129</v>
      </c>
      <c r="Q12" s="72" t="s">
        <v>130</v>
      </c>
      <c r="R12" s="72" t="s">
        <v>131</v>
      </c>
      <c r="S12" s="72" t="s">
        <v>132</v>
      </c>
      <c r="T12" s="72" t="s">
        <v>133</v>
      </c>
      <c r="U12" s="72" t="s">
        <v>134</v>
      </c>
      <c r="V12" s="79"/>
      <c r="W12" s="80"/>
      <c r="X12" s="80"/>
    </row>
    <row r="13" ht="30" customHeight="1" spans="1:21">
      <c r="A13" s="56">
        <v>1</v>
      </c>
      <c r="B13" s="56" t="str">
        <f ca="1">bdayal</f>
        <v/>
      </c>
      <c r="C13" s="56" t="str">
        <f ca="1">annal</f>
        <v/>
      </c>
      <c r="D13" s="57"/>
      <c r="E13" s="57"/>
      <c r="F13" s="57"/>
      <c r="G13" s="58"/>
      <c r="H13" s="58"/>
      <c r="I13" s="58"/>
      <c r="J13" s="73"/>
      <c r="K13" s="74"/>
      <c r="L13" s="58"/>
      <c r="O13" s="29">
        <f>grpnm</f>
        <v>0</v>
      </c>
      <c r="P13" s="30">
        <f>ddmsl</f>
        <v>0</v>
      </c>
      <c r="Q13" s="29" t="str">
        <f>ddmnam</f>
        <v/>
      </c>
      <c r="R13" s="30">
        <f ca="1">bdayrptsel</f>
        <v>0</v>
      </c>
      <c r="S13" s="30">
        <f ca="1">bdayrptsl</f>
        <v>0</v>
      </c>
      <c r="T13" s="30">
        <f ca="1">adayrptsel</f>
        <v>0</v>
      </c>
      <c r="U13" s="30">
        <f ca="1">adayrptsl</f>
        <v>0</v>
      </c>
    </row>
    <row r="14" ht="30" customHeight="1" spans="1:21">
      <c r="A14" s="59">
        <v>2</v>
      </c>
      <c r="B14" s="56" t="str">
        <f ca="1">bdayal</f>
        <v/>
      </c>
      <c r="C14" s="56" t="str">
        <f ca="1">annal</f>
        <v/>
      </c>
      <c r="D14" s="60"/>
      <c r="E14" s="60"/>
      <c r="F14" s="60"/>
      <c r="G14" s="61"/>
      <c r="H14" s="61"/>
      <c r="I14" s="61"/>
      <c r="J14" s="75"/>
      <c r="K14" s="75"/>
      <c r="L14" s="61"/>
      <c r="O14" s="29">
        <f>grpnm</f>
        <v>0</v>
      </c>
      <c r="P14" s="30">
        <f>ddmsl</f>
        <v>0</v>
      </c>
      <c r="Q14" s="29" t="str">
        <f>ddmnam</f>
        <v/>
      </c>
      <c r="R14" s="30">
        <f ca="1">bdayrptsel</f>
        <v>0</v>
      </c>
      <c r="S14" s="30">
        <f ca="1">bdayrptsl</f>
        <v>0</v>
      </c>
      <c r="T14" s="30">
        <f ca="1">adayrptsel</f>
        <v>0</v>
      </c>
      <c r="U14" s="30">
        <f ca="1">adayrptsl</f>
        <v>0</v>
      </c>
    </row>
    <row r="15" ht="30" customHeight="1" spans="1:21">
      <c r="A15" s="59">
        <v>3</v>
      </c>
      <c r="B15" s="56" t="str">
        <f ca="1">bdayal</f>
        <v/>
      </c>
      <c r="C15" s="56" t="str">
        <f ca="1">annal</f>
        <v/>
      </c>
      <c r="D15" s="62"/>
      <c r="E15" s="62"/>
      <c r="F15" s="62"/>
      <c r="G15" s="63"/>
      <c r="H15" s="63"/>
      <c r="I15" s="63"/>
      <c r="J15" s="76"/>
      <c r="K15" s="76"/>
      <c r="L15" s="63"/>
      <c r="O15" s="29">
        <f>grpnm</f>
        <v>0</v>
      </c>
      <c r="P15" s="30">
        <f>ddmsl</f>
        <v>0</v>
      </c>
      <c r="Q15" s="29" t="str">
        <f>ddmnam</f>
        <v/>
      </c>
      <c r="R15" s="30">
        <f ca="1">bdayrptsel</f>
        <v>0</v>
      </c>
      <c r="S15" s="30">
        <f ca="1">bdayrptsl</f>
        <v>0</v>
      </c>
      <c r="T15" s="30">
        <f ca="1">adayrptsel</f>
        <v>0</v>
      </c>
      <c r="U15" s="30">
        <f ca="1">adayrptsl</f>
        <v>0</v>
      </c>
    </row>
    <row r="16" ht="30" customHeight="1" spans="1:21">
      <c r="A16" s="59">
        <v>4</v>
      </c>
      <c r="B16" s="56" t="str">
        <f ca="1">bdayal</f>
        <v/>
      </c>
      <c r="C16" s="56" t="str">
        <f ca="1">annal</f>
        <v/>
      </c>
      <c r="D16" s="64"/>
      <c r="E16" s="64"/>
      <c r="F16" s="64"/>
      <c r="G16" s="65"/>
      <c r="H16" s="65"/>
      <c r="I16" s="65"/>
      <c r="J16" s="77"/>
      <c r="K16" s="77"/>
      <c r="L16" s="65"/>
      <c r="O16" s="29">
        <f>grpnm</f>
        <v>0</v>
      </c>
      <c r="P16" s="30">
        <f>ddmsl</f>
        <v>0</v>
      </c>
      <c r="Q16" s="29" t="str">
        <f>ddmnam</f>
        <v/>
      </c>
      <c r="R16" s="30">
        <f ca="1">bdayrptsel</f>
        <v>0</v>
      </c>
      <c r="S16" s="30">
        <f ca="1">bdayrptsl</f>
        <v>0</v>
      </c>
      <c r="T16" s="30">
        <f ca="1">adayrptsel</f>
        <v>0</v>
      </c>
      <c r="U16" s="30">
        <f ca="1">adayrptsl</f>
        <v>0</v>
      </c>
    </row>
    <row r="17" ht="30" customHeight="1" spans="1:21">
      <c r="A17" s="59">
        <v>5</v>
      </c>
      <c r="B17" s="56" t="str">
        <f ca="1">bdayal</f>
        <v/>
      </c>
      <c r="C17" s="56" t="str">
        <f ca="1">annal</f>
        <v/>
      </c>
      <c r="D17" s="62"/>
      <c r="E17" s="62"/>
      <c r="F17" s="62"/>
      <c r="G17" s="63"/>
      <c r="H17" s="63"/>
      <c r="I17" s="63"/>
      <c r="J17" s="76"/>
      <c r="K17" s="76"/>
      <c r="L17" s="63"/>
      <c r="O17" s="29">
        <f>grpnm</f>
        <v>0</v>
      </c>
      <c r="P17" s="30">
        <f>ddmsl</f>
        <v>0</v>
      </c>
      <c r="Q17" s="29" t="str">
        <f>ddmnam</f>
        <v/>
      </c>
      <c r="R17" s="30">
        <f ca="1">bdayrptsel</f>
        <v>0</v>
      </c>
      <c r="S17" s="30">
        <f ca="1">bdayrptsl</f>
        <v>0</v>
      </c>
      <c r="T17" s="30">
        <f ca="1">adayrptsel</f>
        <v>0</v>
      </c>
      <c r="U17" s="30">
        <f ca="1">adayrptsl</f>
        <v>0</v>
      </c>
    </row>
    <row r="18" ht="30" customHeight="1" spans="1:21">
      <c r="A18" s="59">
        <v>6</v>
      </c>
      <c r="B18" s="56" t="str">
        <f ca="1">bdayal</f>
        <v/>
      </c>
      <c r="C18" s="56" t="str">
        <f ca="1">annal</f>
        <v/>
      </c>
      <c r="D18" s="60"/>
      <c r="E18" s="60"/>
      <c r="F18" s="60"/>
      <c r="G18" s="61"/>
      <c r="H18" s="61"/>
      <c r="I18" s="61"/>
      <c r="J18" s="75"/>
      <c r="K18" s="75"/>
      <c r="L18" s="61"/>
      <c r="O18" s="29">
        <f>grpnm</f>
        <v>0</v>
      </c>
      <c r="P18" s="30">
        <f>ddmsl</f>
        <v>0</v>
      </c>
      <c r="Q18" s="29" t="str">
        <f>ddmnam</f>
        <v/>
      </c>
      <c r="R18" s="30">
        <f ca="1">bdayrptsel</f>
        <v>0</v>
      </c>
      <c r="S18" s="30">
        <f ca="1">bdayrptsl</f>
        <v>0</v>
      </c>
      <c r="T18" s="30">
        <f ca="1">adayrptsel</f>
        <v>0</v>
      </c>
      <c r="U18" s="30">
        <f ca="1">adayrptsl</f>
        <v>0</v>
      </c>
    </row>
    <row r="19" ht="30" customHeight="1" spans="1:21">
      <c r="A19" s="59">
        <v>7</v>
      </c>
      <c r="B19" s="56" t="str">
        <f ca="1">bdayal</f>
        <v/>
      </c>
      <c r="C19" s="56" t="str">
        <f ca="1">annal</f>
        <v/>
      </c>
      <c r="D19" s="62"/>
      <c r="E19" s="62"/>
      <c r="F19" s="62"/>
      <c r="G19" s="63"/>
      <c r="H19" s="63"/>
      <c r="I19" s="63"/>
      <c r="J19" s="76"/>
      <c r="K19" s="76"/>
      <c r="L19" s="63"/>
      <c r="O19" s="29">
        <f>grpnm</f>
        <v>0</v>
      </c>
      <c r="P19" s="30">
        <f>ddmsl</f>
        <v>0</v>
      </c>
      <c r="Q19" s="29" t="str">
        <f>ddmnam</f>
        <v/>
      </c>
      <c r="R19" s="30">
        <f ca="1">bdayrptsel</f>
        <v>0</v>
      </c>
      <c r="S19" s="30">
        <f ca="1">bdayrptsl</f>
        <v>0</v>
      </c>
      <c r="T19" s="30">
        <f ca="1">adayrptsel</f>
        <v>0</v>
      </c>
      <c r="U19" s="30">
        <f ca="1">adayrptsl</f>
        <v>0</v>
      </c>
    </row>
    <row r="20" ht="30" customHeight="1" spans="1:21">
      <c r="A20" s="59">
        <v>8</v>
      </c>
      <c r="B20" s="56" t="str">
        <f ca="1">bdayal</f>
        <v/>
      </c>
      <c r="C20" s="56" t="str">
        <f ca="1">annal</f>
        <v/>
      </c>
      <c r="D20" s="64"/>
      <c r="E20" s="64"/>
      <c r="F20" s="64"/>
      <c r="G20" s="65"/>
      <c r="H20" s="65"/>
      <c r="I20" s="65"/>
      <c r="J20" s="77"/>
      <c r="K20" s="77"/>
      <c r="L20" s="65"/>
      <c r="O20" s="29">
        <f>grpnm</f>
        <v>0</v>
      </c>
      <c r="P20" s="30">
        <f>ddmsl</f>
        <v>0</v>
      </c>
      <c r="Q20" s="29" t="str">
        <f>ddmnam</f>
        <v/>
      </c>
      <c r="R20" s="30">
        <f ca="1">bdayrptsel</f>
        <v>0</v>
      </c>
      <c r="S20" s="30">
        <f ca="1">bdayrptsl</f>
        <v>0</v>
      </c>
      <c r="T20" s="30">
        <f ca="1">adayrptsel</f>
        <v>0</v>
      </c>
      <c r="U20" s="30">
        <f ca="1">adayrptsl</f>
        <v>0</v>
      </c>
    </row>
    <row r="21" ht="30" customHeight="1" spans="1:21">
      <c r="A21" s="59">
        <v>9</v>
      </c>
      <c r="B21" s="56" t="str">
        <f ca="1">bdayal</f>
        <v/>
      </c>
      <c r="C21" s="56" t="str">
        <f ca="1">annal</f>
        <v/>
      </c>
      <c r="D21" s="62"/>
      <c r="E21" s="62"/>
      <c r="F21" s="62"/>
      <c r="G21" s="63"/>
      <c r="H21" s="63"/>
      <c r="I21" s="63"/>
      <c r="J21" s="76"/>
      <c r="K21" s="76"/>
      <c r="L21" s="63"/>
      <c r="O21" s="29">
        <f>grpnm</f>
        <v>0</v>
      </c>
      <c r="P21" s="30">
        <f>ddmsl</f>
        <v>0</v>
      </c>
      <c r="Q21" s="29" t="str">
        <f>ddmnam</f>
        <v/>
      </c>
      <c r="R21" s="30">
        <f ca="1">bdayrptsel</f>
        <v>0</v>
      </c>
      <c r="S21" s="30">
        <f ca="1">bdayrptsl</f>
        <v>0</v>
      </c>
      <c r="T21" s="30">
        <f ca="1">adayrptsel</f>
        <v>0</v>
      </c>
      <c r="U21" s="30">
        <f ca="1">adayrptsl</f>
        <v>0</v>
      </c>
    </row>
    <row r="22" ht="30" customHeight="1" spans="1:21">
      <c r="A22" s="59">
        <v>10</v>
      </c>
      <c r="B22" s="56" t="str">
        <f ca="1">bdayal</f>
        <v/>
      </c>
      <c r="C22" s="56" t="str">
        <f ca="1">annal</f>
        <v/>
      </c>
      <c r="D22" s="60"/>
      <c r="E22" s="60"/>
      <c r="F22" s="60"/>
      <c r="G22" s="61"/>
      <c r="H22" s="61"/>
      <c r="I22" s="61"/>
      <c r="J22" s="75"/>
      <c r="K22" s="75"/>
      <c r="L22" s="61"/>
      <c r="O22" s="29">
        <f>grpnm</f>
        <v>0</v>
      </c>
      <c r="P22" s="30">
        <f>ddmsl</f>
        <v>0</v>
      </c>
      <c r="Q22" s="29" t="str">
        <f>ddmnam</f>
        <v/>
      </c>
      <c r="R22" s="30">
        <f ca="1">bdayrptsel</f>
        <v>0</v>
      </c>
      <c r="S22" s="30">
        <f ca="1">bdayrptsl</f>
        <v>0</v>
      </c>
      <c r="T22" s="30">
        <f ca="1">adayrptsel</f>
        <v>0</v>
      </c>
      <c r="U22" s="30">
        <f ca="1">adayrptsl</f>
        <v>0</v>
      </c>
    </row>
    <row r="23" ht="30" customHeight="1" spans="1:21">
      <c r="A23" s="59">
        <v>11</v>
      </c>
      <c r="B23" s="56" t="str">
        <f ca="1">bdayal</f>
        <v/>
      </c>
      <c r="C23" s="56" t="str">
        <f ca="1">annal</f>
        <v/>
      </c>
      <c r="D23" s="62"/>
      <c r="E23" s="62"/>
      <c r="F23" s="62"/>
      <c r="G23" s="63"/>
      <c r="H23" s="63"/>
      <c r="I23" s="63"/>
      <c r="J23" s="76"/>
      <c r="K23" s="76"/>
      <c r="L23" s="63"/>
      <c r="O23" s="29">
        <f>grpnm</f>
        <v>0</v>
      </c>
      <c r="P23" s="30">
        <f>ddmsl</f>
        <v>0</v>
      </c>
      <c r="Q23" s="29" t="str">
        <f>ddmnam</f>
        <v/>
      </c>
      <c r="R23" s="30">
        <f ca="1">bdayrptsel</f>
        <v>0</v>
      </c>
      <c r="S23" s="30">
        <f ca="1">bdayrptsl</f>
        <v>0</v>
      </c>
      <c r="T23" s="30">
        <f ca="1">adayrptsel</f>
        <v>0</v>
      </c>
      <c r="U23" s="30">
        <f ca="1">adayrptsl</f>
        <v>0</v>
      </c>
    </row>
    <row r="24" ht="30" customHeight="1" spans="1:21">
      <c r="A24" s="59">
        <v>12</v>
      </c>
      <c r="B24" s="56" t="str">
        <f ca="1">bdayal</f>
        <v/>
      </c>
      <c r="C24" s="56" t="str">
        <f ca="1">annal</f>
        <v/>
      </c>
      <c r="D24" s="64"/>
      <c r="E24" s="64"/>
      <c r="F24" s="64"/>
      <c r="G24" s="65"/>
      <c r="H24" s="65"/>
      <c r="I24" s="65"/>
      <c r="J24" s="77"/>
      <c r="K24" s="77"/>
      <c r="L24" s="65"/>
      <c r="O24" s="29">
        <f>grpnm</f>
        <v>0</v>
      </c>
      <c r="P24" s="30">
        <f>ddmsl</f>
        <v>0</v>
      </c>
      <c r="Q24" s="29" t="str">
        <f>ddmnam</f>
        <v/>
      </c>
      <c r="R24" s="30">
        <f ca="1">bdayrptsel</f>
        <v>0</v>
      </c>
      <c r="S24" s="30">
        <f ca="1">bdayrptsl</f>
        <v>0</v>
      </c>
      <c r="T24" s="30">
        <f ca="1">adayrptsel</f>
        <v>0</v>
      </c>
      <c r="U24" s="30">
        <f ca="1">adayrptsl</f>
        <v>0</v>
      </c>
    </row>
    <row r="25" ht="30" customHeight="1" spans="1:21">
      <c r="A25" s="59">
        <v>13</v>
      </c>
      <c r="B25" s="56" t="str">
        <f ca="1">bdayal</f>
        <v/>
      </c>
      <c r="C25" s="56" t="str">
        <f ca="1">annal</f>
        <v/>
      </c>
      <c r="D25" s="62"/>
      <c r="E25" s="62"/>
      <c r="F25" s="62"/>
      <c r="G25" s="63"/>
      <c r="H25" s="63"/>
      <c r="I25" s="63"/>
      <c r="J25" s="78"/>
      <c r="K25" s="76"/>
      <c r="L25" s="63"/>
      <c r="O25" s="29">
        <f>grpnm</f>
        <v>0</v>
      </c>
      <c r="P25" s="30">
        <f>ddmsl</f>
        <v>0</v>
      </c>
      <c r="Q25" s="29" t="str">
        <f>ddmnam</f>
        <v/>
      </c>
      <c r="R25" s="30">
        <f ca="1">bdayrptsel</f>
        <v>0</v>
      </c>
      <c r="S25" s="30">
        <f ca="1">bdayrptsl</f>
        <v>0</v>
      </c>
      <c r="T25" s="30">
        <f ca="1">adayrptsel</f>
        <v>0</v>
      </c>
      <c r="U25" s="30">
        <f ca="1">adayrptsl</f>
        <v>0</v>
      </c>
    </row>
    <row r="26" s="28" customFormat="1" ht="30" customHeight="1" spans="1:24">
      <c r="A26" s="59">
        <v>14</v>
      </c>
      <c r="B26" s="56" t="str">
        <f ca="1">bdayal</f>
        <v/>
      </c>
      <c r="C26" s="56" t="str">
        <f ca="1">annal</f>
        <v/>
      </c>
      <c r="D26" s="60"/>
      <c r="E26" s="60"/>
      <c r="F26" s="60"/>
      <c r="G26" s="61"/>
      <c r="H26" s="61"/>
      <c r="I26" s="61"/>
      <c r="J26" s="75"/>
      <c r="K26" s="75"/>
      <c r="L26" s="61"/>
      <c r="O26" s="29">
        <f>grpnm</f>
        <v>0</v>
      </c>
      <c r="P26" s="30">
        <f>ddmsl</f>
        <v>0</v>
      </c>
      <c r="Q26" s="29" t="str">
        <f>ddmnam</f>
        <v/>
      </c>
      <c r="R26" s="30">
        <f ca="1">bdayrptsel</f>
        <v>0</v>
      </c>
      <c r="S26" s="30">
        <f ca="1">bdayrptsl</f>
        <v>0</v>
      </c>
      <c r="T26" s="30">
        <f ca="1">adayrptsel</f>
        <v>0</v>
      </c>
      <c r="U26" s="30">
        <f ca="1">adayrptsl</f>
        <v>0</v>
      </c>
      <c r="V26" s="31"/>
      <c r="W26" s="32"/>
      <c r="X26" s="81"/>
    </row>
    <row r="27" ht="30" customHeight="1" spans="1:21">
      <c r="A27" s="59">
        <v>15</v>
      </c>
      <c r="B27" s="56" t="str">
        <f ca="1">bdayal</f>
        <v/>
      </c>
      <c r="C27" s="56" t="str">
        <f ca="1">annal</f>
        <v/>
      </c>
      <c r="D27" s="57"/>
      <c r="E27" s="57"/>
      <c r="F27" s="57"/>
      <c r="G27" s="58"/>
      <c r="H27" s="58"/>
      <c r="I27" s="58"/>
      <c r="J27" s="73"/>
      <c r="K27" s="74"/>
      <c r="L27" s="58"/>
      <c r="O27" s="29">
        <f>grpnm</f>
        <v>0</v>
      </c>
      <c r="P27" s="30">
        <f>ddmsl</f>
        <v>0</v>
      </c>
      <c r="Q27" s="29" t="str">
        <f>ddmnam</f>
        <v/>
      </c>
      <c r="R27" s="30">
        <f ca="1">bdayrptsel</f>
        <v>0</v>
      </c>
      <c r="S27" s="30">
        <f ca="1">bdayrptsl</f>
        <v>0</v>
      </c>
      <c r="T27" s="30">
        <f ca="1">adayrptsel</f>
        <v>0</v>
      </c>
      <c r="U27" s="30">
        <f ca="1">adayrptsl</f>
        <v>0</v>
      </c>
    </row>
    <row r="28" ht="30" customHeight="1" spans="1:21">
      <c r="A28" s="59">
        <v>16</v>
      </c>
      <c r="B28" s="56" t="str">
        <f ca="1">bdayal</f>
        <v/>
      </c>
      <c r="C28" s="56" t="str">
        <f ca="1">annal</f>
        <v/>
      </c>
      <c r="D28" s="64"/>
      <c r="E28" s="64"/>
      <c r="F28" s="64"/>
      <c r="G28" s="65"/>
      <c r="H28" s="65"/>
      <c r="I28" s="65"/>
      <c r="J28" s="77"/>
      <c r="K28" s="77"/>
      <c r="L28" s="65"/>
      <c r="O28" s="29">
        <f>grpnm</f>
        <v>0</v>
      </c>
      <c r="P28" s="30">
        <f>ddmsl</f>
        <v>0</v>
      </c>
      <c r="Q28" s="29" t="str">
        <f>ddmnam</f>
        <v/>
      </c>
      <c r="R28" s="30">
        <f ca="1">bdayrptsel</f>
        <v>0</v>
      </c>
      <c r="S28" s="30">
        <f ca="1">bdayrptsl</f>
        <v>0</v>
      </c>
      <c r="T28" s="30">
        <f ca="1">adayrptsel</f>
        <v>0</v>
      </c>
      <c r="U28" s="30">
        <f ca="1">adayrptsl</f>
        <v>0</v>
      </c>
    </row>
    <row r="29" ht="30" customHeight="1" spans="1:21">
      <c r="A29" s="59">
        <v>17</v>
      </c>
      <c r="B29" s="56" t="str">
        <f ca="1">bdayal</f>
        <v/>
      </c>
      <c r="C29" s="56" t="str">
        <f ca="1">annal</f>
        <v/>
      </c>
      <c r="D29" s="62"/>
      <c r="E29" s="62"/>
      <c r="F29" s="62"/>
      <c r="G29" s="63"/>
      <c r="H29" s="63"/>
      <c r="I29" s="63"/>
      <c r="J29" s="76"/>
      <c r="K29" s="76"/>
      <c r="L29" s="63"/>
      <c r="O29" s="29">
        <f>grpnm</f>
        <v>0</v>
      </c>
      <c r="P29" s="30">
        <f>ddmsl</f>
        <v>0</v>
      </c>
      <c r="Q29" s="29" t="str">
        <f>ddmnam</f>
        <v/>
      </c>
      <c r="R29" s="30">
        <f ca="1">bdayrptsel</f>
        <v>0</v>
      </c>
      <c r="S29" s="30">
        <f ca="1">bdayrptsl</f>
        <v>0</v>
      </c>
      <c r="T29" s="30">
        <f ca="1">adayrptsel</f>
        <v>0</v>
      </c>
      <c r="U29" s="30">
        <f ca="1">adayrptsl</f>
        <v>0</v>
      </c>
    </row>
    <row r="30" ht="30" customHeight="1" spans="1:21">
      <c r="A30" s="59">
        <v>18</v>
      </c>
      <c r="B30" s="56" t="str">
        <f ca="1">bdayal</f>
        <v/>
      </c>
      <c r="C30" s="56" t="str">
        <f ca="1">annal</f>
        <v/>
      </c>
      <c r="D30" s="60"/>
      <c r="E30" s="60"/>
      <c r="F30" s="60"/>
      <c r="G30" s="61"/>
      <c r="H30" s="61"/>
      <c r="I30" s="61"/>
      <c r="J30" s="75"/>
      <c r="K30" s="75"/>
      <c r="L30" s="61"/>
      <c r="O30" s="29">
        <f>grpnm</f>
        <v>0</v>
      </c>
      <c r="P30" s="30">
        <f>ddmsl</f>
        <v>0</v>
      </c>
      <c r="Q30" s="29" t="str">
        <f>ddmnam</f>
        <v/>
      </c>
      <c r="R30" s="30">
        <f ca="1">bdayrptsel</f>
        <v>0</v>
      </c>
      <c r="S30" s="30">
        <f ca="1">bdayrptsl</f>
        <v>0</v>
      </c>
      <c r="T30" s="30">
        <f ca="1">adayrptsel</f>
        <v>0</v>
      </c>
      <c r="U30" s="30">
        <f ca="1">adayrptsl</f>
        <v>0</v>
      </c>
    </row>
    <row r="31" ht="30" customHeight="1" spans="1:21">
      <c r="A31" s="59">
        <v>19</v>
      </c>
      <c r="B31" s="56" t="str">
        <f ca="1">bdayal</f>
        <v/>
      </c>
      <c r="C31" s="56" t="str">
        <f ca="1">annal</f>
        <v/>
      </c>
      <c r="D31" s="62"/>
      <c r="E31" s="62"/>
      <c r="F31" s="62"/>
      <c r="G31" s="63"/>
      <c r="H31" s="63"/>
      <c r="I31" s="63"/>
      <c r="J31" s="76"/>
      <c r="K31" s="76"/>
      <c r="L31" s="63"/>
      <c r="O31" s="29">
        <f>grpnm</f>
        <v>0</v>
      </c>
      <c r="P31" s="30">
        <f>ddmsl</f>
        <v>0</v>
      </c>
      <c r="Q31" s="29" t="str">
        <f>ddmnam</f>
        <v/>
      </c>
      <c r="R31" s="30">
        <f ca="1">bdayrptsel</f>
        <v>0</v>
      </c>
      <c r="S31" s="30">
        <f ca="1">bdayrptsl</f>
        <v>0</v>
      </c>
      <c r="T31" s="30">
        <f ca="1">adayrptsel</f>
        <v>0</v>
      </c>
      <c r="U31" s="30">
        <f ca="1">adayrptsl</f>
        <v>0</v>
      </c>
    </row>
    <row r="32" ht="30" customHeight="1" spans="1:21">
      <c r="A32" s="59">
        <v>20</v>
      </c>
      <c r="B32" s="56" t="str">
        <f ca="1">bdayal</f>
        <v/>
      </c>
      <c r="C32" s="56" t="str">
        <f ca="1">annal</f>
        <v/>
      </c>
      <c r="D32" s="64"/>
      <c r="E32" s="64"/>
      <c r="F32" s="64"/>
      <c r="G32" s="65"/>
      <c r="H32" s="65"/>
      <c r="I32" s="65"/>
      <c r="J32" s="77"/>
      <c r="K32" s="77"/>
      <c r="L32" s="65"/>
      <c r="O32" s="29">
        <f>grpnm</f>
        <v>0</v>
      </c>
      <c r="P32" s="30">
        <f>ddmsl</f>
        <v>0</v>
      </c>
      <c r="Q32" s="29" t="str">
        <f>ddmnam</f>
        <v/>
      </c>
      <c r="R32" s="30">
        <f ca="1">bdayrptsel</f>
        <v>0</v>
      </c>
      <c r="S32" s="30">
        <f ca="1">bdayrptsl</f>
        <v>0</v>
      </c>
      <c r="T32" s="30">
        <f ca="1">adayrptsel</f>
        <v>0</v>
      </c>
      <c r="U32" s="30">
        <f ca="1">adayrptsl</f>
        <v>0</v>
      </c>
    </row>
    <row r="33" ht="30" customHeight="1" spans="1:21">
      <c r="A33" s="59">
        <v>21</v>
      </c>
      <c r="B33" s="56" t="str">
        <f ca="1">bdayal</f>
        <v/>
      </c>
      <c r="C33" s="56" t="str">
        <f ca="1">annal</f>
        <v/>
      </c>
      <c r="D33" s="57"/>
      <c r="E33" s="57"/>
      <c r="F33" s="57"/>
      <c r="G33" s="58"/>
      <c r="H33" s="58"/>
      <c r="I33" s="58"/>
      <c r="J33" s="73"/>
      <c r="K33" s="74"/>
      <c r="L33" s="58"/>
      <c r="O33" s="29">
        <f>grpnm</f>
        <v>0</v>
      </c>
      <c r="P33" s="30">
        <f>ddmsl</f>
        <v>0</v>
      </c>
      <c r="Q33" s="29" t="str">
        <f>ddmnam</f>
        <v/>
      </c>
      <c r="R33" s="30">
        <f ca="1">bdayrptsel</f>
        <v>0</v>
      </c>
      <c r="S33" s="30">
        <f ca="1">bdayrptsl</f>
        <v>0</v>
      </c>
      <c r="T33" s="30">
        <f ca="1">adayrptsel</f>
        <v>0</v>
      </c>
      <c r="U33" s="30">
        <f ca="1">adayrptsl</f>
        <v>0</v>
      </c>
    </row>
    <row r="34" ht="30" customHeight="1" spans="1:21">
      <c r="A34" s="59">
        <v>22</v>
      </c>
      <c r="B34" s="56" t="str">
        <f ca="1">bdayal</f>
        <v/>
      </c>
      <c r="C34" s="56" t="str">
        <f ca="1">annal</f>
        <v/>
      </c>
      <c r="D34" s="60"/>
      <c r="E34" s="60"/>
      <c r="F34" s="60"/>
      <c r="G34" s="61"/>
      <c r="H34" s="61"/>
      <c r="I34" s="61"/>
      <c r="J34" s="75"/>
      <c r="K34" s="75"/>
      <c r="L34" s="61"/>
      <c r="O34" s="29">
        <f>grpnm</f>
        <v>0</v>
      </c>
      <c r="P34" s="30">
        <f>ddmsl</f>
        <v>0</v>
      </c>
      <c r="Q34" s="29" t="str">
        <f>ddmnam</f>
        <v/>
      </c>
      <c r="R34" s="30">
        <f ca="1">bdayrptsel</f>
        <v>0</v>
      </c>
      <c r="S34" s="30">
        <f ca="1">bdayrptsl</f>
        <v>0</v>
      </c>
      <c r="T34" s="30">
        <f ca="1">adayrptsel</f>
        <v>0</v>
      </c>
      <c r="U34" s="30">
        <f ca="1">adayrptsl</f>
        <v>0</v>
      </c>
    </row>
    <row r="35" ht="30" customHeight="1" spans="1:21">
      <c r="A35" s="59">
        <v>23</v>
      </c>
      <c r="B35" s="56" t="str">
        <f ca="1">bdayal</f>
        <v/>
      </c>
      <c r="C35" s="56" t="str">
        <f ca="1">annal</f>
        <v/>
      </c>
      <c r="D35" s="62"/>
      <c r="E35" s="62"/>
      <c r="F35" s="62"/>
      <c r="G35" s="63"/>
      <c r="H35" s="63"/>
      <c r="I35" s="63"/>
      <c r="J35" s="76"/>
      <c r="K35" s="76"/>
      <c r="L35" s="63"/>
      <c r="O35" s="29">
        <f>grpnm</f>
        <v>0</v>
      </c>
      <c r="P35" s="30">
        <f>ddmsl</f>
        <v>0</v>
      </c>
      <c r="Q35" s="29" t="str">
        <f>ddmnam</f>
        <v/>
      </c>
      <c r="R35" s="30">
        <f ca="1">bdayrptsel</f>
        <v>0</v>
      </c>
      <c r="S35" s="30">
        <f ca="1">bdayrptsl</f>
        <v>0</v>
      </c>
      <c r="T35" s="30">
        <f ca="1">adayrptsel</f>
        <v>0</v>
      </c>
      <c r="U35" s="30">
        <f ca="1">adayrptsl</f>
        <v>0</v>
      </c>
    </row>
    <row r="36" ht="30" customHeight="1" spans="1:21">
      <c r="A36" s="59">
        <v>24</v>
      </c>
      <c r="B36" s="56" t="str">
        <f ca="1">bdayal</f>
        <v/>
      </c>
      <c r="C36" s="56" t="str">
        <f ca="1">annal</f>
        <v/>
      </c>
      <c r="D36" s="64"/>
      <c r="E36" s="64"/>
      <c r="F36" s="64"/>
      <c r="G36" s="65"/>
      <c r="H36" s="65"/>
      <c r="I36" s="65"/>
      <c r="J36" s="77"/>
      <c r="K36" s="77"/>
      <c r="L36" s="65"/>
      <c r="O36" s="29">
        <f>grpnm</f>
        <v>0</v>
      </c>
      <c r="P36" s="30">
        <f>ddmsl</f>
        <v>0</v>
      </c>
      <c r="Q36" s="29" t="str">
        <f>ddmnam</f>
        <v/>
      </c>
      <c r="R36" s="30">
        <f ca="1">bdayrptsel</f>
        <v>0</v>
      </c>
      <c r="S36" s="30">
        <f ca="1">bdayrptsl</f>
        <v>0</v>
      </c>
      <c r="T36" s="30">
        <f ca="1">adayrptsel</f>
        <v>0</v>
      </c>
      <c r="U36" s="30">
        <f ca="1">adayrptsl</f>
        <v>0</v>
      </c>
    </row>
    <row r="37" ht="30" customHeight="1" spans="1:21">
      <c r="A37" s="59">
        <v>25</v>
      </c>
      <c r="B37" s="56" t="str">
        <f ca="1">bdayal</f>
        <v/>
      </c>
      <c r="C37" s="56" t="str">
        <f ca="1">annal</f>
        <v/>
      </c>
      <c r="D37" s="62"/>
      <c r="E37" s="62"/>
      <c r="F37" s="62"/>
      <c r="G37" s="63"/>
      <c r="H37" s="63"/>
      <c r="I37" s="63"/>
      <c r="J37" s="76"/>
      <c r="K37" s="76"/>
      <c r="L37" s="63"/>
      <c r="O37" s="29">
        <f>grpnm</f>
        <v>0</v>
      </c>
      <c r="P37" s="30">
        <f>ddmsl</f>
        <v>0</v>
      </c>
      <c r="Q37" s="29" t="str">
        <f>ddmnam</f>
        <v/>
      </c>
      <c r="R37" s="30">
        <f ca="1">bdayrptsel</f>
        <v>0</v>
      </c>
      <c r="S37" s="30">
        <f ca="1">bdayrptsl</f>
        <v>0</v>
      </c>
      <c r="T37" s="30">
        <f ca="1">adayrptsel</f>
        <v>0</v>
      </c>
      <c r="U37" s="30">
        <f ca="1">adayrptsl</f>
        <v>0</v>
      </c>
    </row>
    <row r="38" ht="7" customHeight="1" spans="1:12">
      <c r="A38" s="7"/>
      <c r="B38" s="8"/>
      <c r="C38" s="8"/>
      <c r="D38" s="8"/>
      <c r="E38" s="8"/>
      <c r="F38" s="8"/>
      <c r="G38" s="7"/>
      <c r="H38" s="7"/>
      <c r="I38" s="7"/>
      <c r="J38" s="8"/>
      <c r="K38" s="8"/>
      <c r="L38" s="8"/>
    </row>
  </sheetData>
  <sheetProtection password="D590" sheet="1" formatColumns="0" formatRows="0" autoFilter="0" objects="1"/>
  <autoFilter ref="A12:L37"/>
  <mergeCells count="4">
    <mergeCell ref="D2:I2"/>
    <mergeCell ref="D5:E5"/>
    <mergeCell ref="A8:C8"/>
    <mergeCell ref="D6:E7"/>
  </mergeCells>
  <conditionalFormatting sqref="B7:C7">
    <cfRule type="cellIs" dxfId="6" priority="1" stopIfTrue="1" operator="greaterThan">
      <formula>0</formula>
    </cfRule>
  </conditionalFormatting>
  <conditionalFormatting sqref="B6:C6">
    <cfRule type="cellIs" dxfId="7" priority="2" stopIfTrue="1" operator="greaterThan">
      <formula>0</formula>
    </cfRule>
  </conditionalFormatting>
  <conditionalFormatting sqref="B13:C37">
    <cfRule type="cellIs" dxfId="8" priority="3" stopIfTrue="1" operator="equal">
      <formula>"Today"</formula>
    </cfRule>
    <cfRule type="cellIs" dxfId="9" priority="4" stopIfTrue="1" operator="equal">
      <formula>"Tomorrow"</formula>
    </cfRule>
  </conditionalFormatting>
  <dataValidations count="1">
    <dataValidation type="list" allowBlank="1" showInputMessage="1" showErrorMessage="1" sqref="D6:E7">
      <formula1>name</formula1>
    </dataValidation>
  </dataValidations>
  <hyperlinks>
    <hyperlink ref="A8:C8" location="'DIRECTORY ALERTS'!e2" display="QUICK LINK - to Directory Alerts list"/>
    <hyperlink ref="A2" location="'MAIN PAGE'!c9" display="HOME PAGE"/>
  </hyperlinks>
  <pageMargins left="0.75" right="0.75" top="1" bottom="1" header="0.510416666666667" footer="0.510416666666667"/>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autoPageBreaks="0"/>
  </sheetPr>
  <dimension ref="A1:J74"/>
  <sheetViews>
    <sheetView showGridLines="0" showRowColHeaders="0" showZeros="0" zoomScale="85" zoomScaleNormal="85" workbookViewId="0">
      <pane ySplit="5" topLeftCell="A34" activePane="bottomLeft" state="frozen"/>
      <selection/>
      <selection pane="bottomLeft" activeCell="A2" sqref="A2"/>
    </sheetView>
  </sheetViews>
  <sheetFormatPr defaultColWidth="9" defaultRowHeight="15.75"/>
  <cols>
    <col min="1" max="1" width="12.5" style="1" customWidth="1"/>
    <col min="2" max="2" width="13.125" style="2" customWidth="1"/>
    <col min="3" max="3" width="16.3166666666667" style="2" customWidth="1"/>
    <col min="4" max="4" width="8.25" style="1" customWidth="1"/>
    <col min="5" max="5" width="22.25" style="2" customWidth="1"/>
    <col min="6" max="6" width="29.875" style="2" customWidth="1"/>
    <col min="7" max="7" width="12.875" style="2" customWidth="1"/>
    <col min="8" max="10" width="12.5" style="2" customWidth="1"/>
    <col min="11" max="16384" width="9" style="2"/>
  </cols>
  <sheetData>
    <row r="1" ht="9" customHeight="1"/>
    <row r="2" ht="32" customHeight="1" spans="1:10">
      <c r="A2" s="3" t="s">
        <v>70</v>
      </c>
      <c r="B2" s="4" t="s">
        <v>0</v>
      </c>
      <c r="C2" s="5">
        <f ca="1">TODAY()</f>
        <v>42636</v>
      </c>
      <c r="D2" s="6" t="s">
        <v>135</v>
      </c>
      <c r="E2" s="6"/>
      <c r="F2" s="6"/>
      <c r="G2" s="6"/>
      <c r="H2" s="6"/>
      <c r="I2" s="6"/>
      <c r="J2" s="6"/>
    </row>
    <row r="3" ht="6.95" customHeight="1" spans="1:10">
      <c r="A3" s="7"/>
      <c r="B3" s="8"/>
      <c r="C3" s="8"/>
      <c r="D3" s="7"/>
      <c r="E3" s="8"/>
      <c r="F3" s="8"/>
      <c r="G3" s="8"/>
      <c r="H3" s="8"/>
      <c r="I3" s="8"/>
      <c r="J3" s="8"/>
    </row>
    <row r="4" ht="8.1" customHeight="1"/>
    <row r="5" s="1" customFormat="1" ht="29" customHeight="1" spans="1:10">
      <c r="A5" s="9" t="s">
        <v>136</v>
      </c>
      <c r="B5" s="9" t="s">
        <v>137</v>
      </c>
      <c r="C5" s="9" t="s">
        <v>116</v>
      </c>
      <c r="D5" s="9" t="s">
        <v>124</v>
      </c>
      <c r="E5" s="9" t="s">
        <v>125</v>
      </c>
      <c r="F5" s="9" t="s">
        <v>138</v>
      </c>
      <c r="G5" s="9" t="s">
        <v>127</v>
      </c>
      <c r="H5" s="9" t="s">
        <v>20</v>
      </c>
      <c r="I5" s="9" t="s">
        <v>21</v>
      </c>
      <c r="J5" s="9" t="s">
        <v>22</v>
      </c>
    </row>
    <row r="6" ht="29" customHeight="1" spans="1:10">
      <c r="A6" s="10">
        <v>1</v>
      </c>
      <c r="B6" s="10" t="str">
        <f ca="1">IFERROR(INDEX('DIGITAL DIRECTORY'!B:B,MATCH($A6,'DIGITAL DIRECTORY'!$S:$S,0)),"")</f>
        <v/>
      </c>
      <c r="C6" s="11" t="str">
        <f ca="1">IFERROR(INDEX('DIGITAL DIRECTORY'!J:J,MATCH($A6,'DIGITAL DIRECTORY'!$S:$S,0)),"")</f>
        <v/>
      </c>
      <c r="D6" s="10" t="str">
        <f ca="1">IFERROR(INDEX('DIGITAL DIRECTORY'!A:A,MATCH($A6,'DIGITAL DIRECTORY'!$S:$S,0)),"")</f>
        <v/>
      </c>
      <c r="E6" s="12" t="str">
        <f ca="1">IFERROR(INDEX('DIGITAL DIRECTORY'!D:D,MATCH($A6,'DIGITAL DIRECTORY'!$S:$S,0)),"")</f>
        <v/>
      </c>
      <c r="F6" s="12" t="str">
        <f ca="1">IFERROR(INDEX('DIGITAL DIRECTORY'!E:E,MATCH($A6,'DIGITAL DIRECTORY'!$S:$S,0)),"")</f>
        <v/>
      </c>
      <c r="G6" s="12" t="str">
        <f ca="1">IFERROR(INDEX('DIGITAL DIRECTORY'!F:F,MATCH($A6,'DIGITAL DIRECTORY'!$S:$S,0)),"")</f>
        <v/>
      </c>
      <c r="H6" s="13" t="str">
        <f ca="1">IFERROR(INDEX('DIGITAL DIRECTORY'!G:G,MATCH($A6,'DIGITAL DIRECTORY'!$S:$S,0)),"")</f>
        <v/>
      </c>
      <c r="I6" s="13" t="str">
        <f ca="1">IFERROR(INDEX('DIGITAL DIRECTORY'!H:H,MATCH($A6,'DIGITAL DIRECTORY'!$S:$S,0)),"")</f>
        <v/>
      </c>
      <c r="J6" s="13" t="str">
        <f ca="1">IFERROR(INDEX('DIGITAL DIRECTORY'!I:I,MATCH($A6,'DIGITAL DIRECTORY'!$S:$S,0)),"")</f>
        <v/>
      </c>
    </row>
    <row r="7" ht="29" customHeight="1" spans="1:10">
      <c r="A7" s="14">
        <v>2</v>
      </c>
      <c r="B7" s="14" t="str">
        <f ca="1">IFERROR(INDEX('DIGITAL DIRECTORY'!B:B,MATCH($A7,'DIGITAL DIRECTORY'!$S:$S,0)),"")</f>
        <v/>
      </c>
      <c r="C7" s="15" t="str">
        <f ca="1">IFERROR(INDEX('DIGITAL DIRECTORY'!J:J,MATCH($A7,'DIGITAL DIRECTORY'!$S:$S,0)),"")</f>
        <v/>
      </c>
      <c r="D7" s="14" t="str">
        <f ca="1">IFERROR(INDEX('DIGITAL DIRECTORY'!A:A,MATCH($A7,'DIGITAL DIRECTORY'!$S:$S,0)),"")</f>
        <v/>
      </c>
      <c r="E7" s="16" t="str">
        <f ca="1">IFERROR(INDEX('DIGITAL DIRECTORY'!D:D,MATCH($A7,'DIGITAL DIRECTORY'!$S:$S,0)),"")</f>
        <v/>
      </c>
      <c r="F7" s="16" t="str">
        <f ca="1">IFERROR(INDEX('DIGITAL DIRECTORY'!E:E,MATCH($A7,'DIGITAL DIRECTORY'!$S:$S,0)),"")</f>
        <v/>
      </c>
      <c r="G7" s="16" t="str">
        <f ca="1">IFERROR(INDEX('DIGITAL DIRECTORY'!F:F,MATCH($A7,'DIGITAL DIRECTORY'!$S:$S,0)),"")</f>
        <v/>
      </c>
      <c r="H7" s="17" t="str">
        <f ca="1">IFERROR(INDEX('DIGITAL DIRECTORY'!G:G,MATCH($A7,'DIGITAL DIRECTORY'!$S:$S,0)),"")</f>
        <v/>
      </c>
      <c r="I7" s="17" t="str">
        <f ca="1">IFERROR(INDEX('DIGITAL DIRECTORY'!H:H,MATCH($A7,'DIGITAL DIRECTORY'!$S:$S,0)),"")</f>
        <v/>
      </c>
      <c r="J7" s="17" t="str">
        <f ca="1">IFERROR(INDEX('DIGITAL DIRECTORY'!I:I,MATCH($A7,'DIGITAL DIRECTORY'!$S:$S,0)),"")</f>
        <v/>
      </c>
    </row>
    <row r="8" ht="29" customHeight="1" spans="1:10">
      <c r="A8" s="10">
        <v>3</v>
      </c>
      <c r="B8" s="10" t="str">
        <f ca="1">IFERROR(INDEX('DIGITAL DIRECTORY'!B:B,MATCH($A8,'DIGITAL DIRECTORY'!$S:$S,0)),"")</f>
        <v/>
      </c>
      <c r="C8" s="18" t="str">
        <f ca="1">IFERROR(INDEX('DIGITAL DIRECTORY'!J:J,MATCH($A8,'DIGITAL DIRECTORY'!$S:$S,0)),"")</f>
        <v/>
      </c>
      <c r="D8" s="10" t="str">
        <f ca="1">IFERROR(INDEX('DIGITAL DIRECTORY'!A:A,MATCH($A8,'DIGITAL DIRECTORY'!$S:$S,0)),"")</f>
        <v/>
      </c>
      <c r="E8" s="12" t="str">
        <f ca="1">IFERROR(INDEX('DIGITAL DIRECTORY'!D:D,MATCH($A8,'DIGITAL DIRECTORY'!$S:$S,0)),"")</f>
        <v/>
      </c>
      <c r="F8" s="12" t="str">
        <f ca="1">IFERROR(INDEX('DIGITAL DIRECTORY'!E:E,MATCH($A8,'DIGITAL DIRECTORY'!$S:$S,0)),"")</f>
        <v/>
      </c>
      <c r="G8" s="12" t="str">
        <f ca="1">IFERROR(INDEX('DIGITAL DIRECTORY'!F:F,MATCH($A8,'DIGITAL DIRECTORY'!$S:$S,0)),"")</f>
        <v/>
      </c>
      <c r="H8" s="13" t="str">
        <f ca="1">IFERROR(INDEX('DIGITAL DIRECTORY'!G:G,MATCH($A8,'DIGITAL DIRECTORY'!$S:$S,0)),"")</f>
        <v/>
      </c>
      <c r="I8" s="13" t="str">
        <f ca="1">IFERROR(INDEX('DIGITAL DIRECTORY'!H:H,MATCH($A8,'DIGITAL DIRECTORY'!$S:$S,0)),"")</f>
        <v/>
      </c>
      <c r="J8" s="13" t="str">
        <f ca="1">IFERROR(INDEX('DIGITAL DIRECTORY'!I:I,MATCH($A8,'DIGITAL DIRECTORY'!$S:$S,0)),"")</f>
        <v/>
      </c>
    </row>
    <row r="9" ht="29" customHeight="1" spans="1:10">
      <c r="A9" s="14">
        <v>4</v>
      </c>
      <c r="B9" s="14" t="str">
        <f ca="1">IFERROR(INDEX('DIGITAL DIRECTORY'!B:B,MATCH($A9,'DIGITAL DIRECTORY'!$S:$S,0)),"")</f>
        <v/>
      </c>
      <c r="C9" s="15" t="str">
        <f ca="1">IFERROR(INDEX('DIGITAL DIRECTORY'!J:J,MATCH($A9,'DIGITAL DIRECTORY'!$S:$S,0)),"")</f>
        <v/>
      </c>
      <c r="D9" s="14" t="str">
        <f ca="1">IFERROR(INDEX('DIGITAL DIRECTORY'!A:A,MATCH($A9,'DIGITAL DIRECTORY'!$S:$S,0)),"")</f>
        <v/>
      </c>
      <c r="E9" s="16" t="str">
        <f ca="1">IFERROR(INDEX('DIGITAL DIRECTORY'!D:D,MATCH($A9,'DIGITAL DIRECTORY'!$S:$S,0)),"")</f>
        <v/>
      </c>
      <c r="F9" s="16" t="str">
        <f ca="1">IFERROR(INDEX('DIGITAL DIRECTORY'!E:E,MATCH($A9,'DIGITAL DIRECTORY'!$S:$S,0)),"")</f>
        <v/>
      </c>
      <c r="G9" s="16" t="str">
        <f ca="1">IFERROR(INDEX('DIGITAL DIRECTORY'!F:F,MATCH($A9,'DIGITAL DIRECTORY'!$S:$S,0)),"")</f>
        <v/>
      </c>
      <c r="H9" s="17" t="str">
        <f ca="1">IFERROR(INDEX('DIGITAL DIRECTORY'!G:G,MATCH($A9,'DIGITAL DIRECTORY'!$S:$S,0)),"")</f>
        <v/>
      </c>
      <c r="I9" s="17" t="str">
        <f ca="1">IFERROR(INDEX('DIGITAL DIRECTORY'!H:H,MATCH($A9,'DIGITAL DIRECTORY'!$S:$S,0)),"")</f>
        <v/>
      </c>
      <c r="J9" s="17" t="str">
        <f ca="1">IFERROR(INDEX('DIGITAL DIRECTORY'!I:I,MATCH($A9,'DIGITAL DIRECTORY'!$S:$S,0)),"")</f>
        <v/>
      </c>
    </row>
    <row r="10" ht="29" customHeight="1" spans="1:10">
      <c r="A10" s="10">
        <v>5</v>
      </c>
      <c r="B10" s="10" t="str">
        <f ca="1">IFERROR(INDEX('DIGITAL DIRECTORY'!B:B,MATCH($A10,'DIGITAL DIRECTORY'!$S:$S,0)),"")</f>
        <v/>
      </c>
      <c r="C10" s="18" t="str">
        <f ca="1">IFERROR(INDEX('DIGITAL DIRECTORY'!J:J,MATCH($A10,'DIGITAL DIRECTORY'!$S:$S,0)),"")</f>
        <v/>
      </c>
      <c r="D10" s="10" t="str">
        <f ca="1">IFERROR(INDEX('DIGITAL DIRECTORY'!A:A,MATCH($A10,'DIGITAL DIRECTORY'!$S:$S,0)),"")</f>
        <v/>
      </c>
      <c r="E10" s="12" t="str">
        <f ca="1">IFERROR(INDEX('DIGITAL DIRECTORY'!D:D,MATCH($A10,'DIGITAL DIRECTORY'!$S:$S,0)),"")</f>
        <v/>
      </c>
      <c r="F10" s="12" t="str">
        <f ca="1">IFERROR(INDEX('DIGITAL DIRECTORY'!E:E,MATCH($A10,'DIGITAL DIRECTORY'!$S:$S,0)),"")</f>
        <v/>
      </c>
      <c r="G10" s="12" t="str">
        <f ca="1">IFERROR(INDEX('DIGITAL DIRECTORY'!F:F,MATCH($A10,'DIGITAL DIRECTORY'!$S:$S,0)),"")</f>
        <v/>
      </c>
      <c r="H10" s="13" t="str">
        <f ca="1">IFERROR(INDEX('DIGITAL DIRECTORY'!G:G,MATCH($A10,'DIGITAL DIRECTORY'!$S:$S,0)),"")</f>
        <v/>
      </c>
      <c r="I10" s="13" t="str">
        <f ca="1">IFERROR(INDEX('DIGITAL DIRECTORY'!H:H,MATCH($A10,'DIGITAL DIRECTORY'!$S:$S,0)),"")</f>
        <v/>
      </c>
      <c r="J10" s="13" t="str">
        <f ca="1">IFERROR(INDEX('DIGITAL DIRECTORY'!I:I,MATCH($A10,'DIGITAL DIRECTORY'!$S:$S,0)),"")</f>
        <v/>
      </c>
    </row>
    <row r="11" ht="29" customHeight="1" spans="1:10">
      <c r="A11" s="14">
        <v>6</v>
      </c>
      <c r="B11" s="14" t="str">
        <f ca="1">IFERROR(INDEX('DIGITAL DIRECTORY'!B:B,MATCH($A11,'DIGITAL DIRECTORY'!$S:$S,0)),"")</f>
        <v/>
      </c>
      <c r="C11" s="15" t="str">
        <f ca="1">IFERROR(INDEX('DIGITAL DIRECTORY'!J:J,MATCH($A11,'DIGITAL DIRECTORY'!$S:$S,0)),"")</f>
        <v/>
      </c>
      <c r="D11" s="14" t="str">
        <f ca="1">IFERROR(INDEX('DIGITAL DIRECTORY'!A:A,MATCH($A11,'DIGITAL DIRECTORY'!$S:$S,0)),"")</f>
        <v/>
      </c>
      <c r="E11" s="16" t="str">
        <f ca="1">IFERROR(INDEX('DIGITAL DIRECTORY'!D:D,MATCH($A11,'DIGITAL DIRECTORY'!$S:$S,0)),"")</f>
        <v/>
      </c>
      <c r="F11" s="16" t="str">
        <f ca="1">IFERROR(INDEX('DIGITAL DIRECTORY'!E:E,MATCH($A11,'DIGITAL DIRECTORY'!$S:$S,0)),"")</f>
        <v/>
      </c>
      <c r="G11" s="16" t="str">
        <f ca="1">IFERROR(INDEX('DIGITAL DIRECTORY'!F:F,MATCH($A11,'DIGITAL DIRECTORY'!$S:$S,0)),"")</f>
        <v/>
      </c>
      <c r="H11" s="17" t="str">
        <f ca="1">IFERROR(INDEX('DIGITAL DIRECTORY'!G:G,MATCH($A11,'DIGITAL DIRECTORY'!$S:$S,0)),"")</f>
        <v/>
      </c>
      <c r="I11" s="17" t="str">
        <f ca="1">IFERROR(INDEX('DIGITAL DIRECTORY'!H:H,MATCH($A11,'DIGITAL DIRECTORY'!$S:$S,0)),"")</f>
        <v/>
      </c>
      <c r="J11" s="17" t="str">
        <f ca="1">IFERROR(INDEX('DIGITAL DIRECTORY'!I:I,MATCH($A11,'DIGITAL DIRECTORY'!$S:$S,0)),"")</f>
        <v/>
      </c>
    </row>
    <row r="12" ht="29" customHeight="1" spans="1:10">
      <c r="A12" s="10">
        <v>7</v>
      </c>
      <c r="B12" s="10" t="str">
        <f ca="1">IFERROR(INDEX('DIGITAL DIRECTORY'!B:B,MATCH($A12,'DIGITAL DIRECTORY'!$S:$S,0)),"")</f>
        <v/>
      </c>
      <c r="C12" s="18" t="str">
        <f ca="1">IFERROR(INDEX('DIGITAL DIRECTORY'!J:J,MATCH($A12,'DIGITAL DIRECTORY'!$S:$S,0)),"")</f>
        <v/>
      </c>
      <c r="D12" s="10" t="str">
        <f ca="1">IFERROR(INDEX('DIGITAL DIRECTORY'!A:A,MATCH($A12,'DIGITAL DIRECTORY'!$S:$S,0)),"")</f>
        <v/>
      </c>
      <c r="E12" s="12" t="str">
        <f ca="1">IFERROR(INDEX('DIGITAL DIRECTORY'!D:D,MATCH($A12,'DIGITAL DIRECTORY'!$S:$S,0)),"")</f>
        <v/>
      </c>
      <c r="F12" s="12" t="str">
        <f ca="1">IFERROR(INDEX('DIGITAL DIRECTORY'!E:E,MATCH($A12,'DIGITAL DIRECTORY'!$S:$S,0)),"")</f>
        <v/>
      </c>
      <c r="G12" s="12" t="str">
        <f ca="1">IFERROR(INDEX('DIGITAL DIRECTORY'!F:F,MATCH($A12,'DIGITAL DIRECTORY'!$S:$S,0)),"")</f>
        <v/>
      </c>
      <c r="H12" s="13" t="str">
        <f ca="1">IFERROR(INDEX('DIGITAL DIRECTORY'!G:G,MATCH($A12,'DIGITAL DIRECTORY'!$S:$S,0)),"")</f>
        <v/>
      </c>
      <c r="I12" s="13" t="str">
        <f ca="1">IFERROR(INDEX('DIGITAL DIRECTORY'!H:H,MATCH($A12,'DIGITAL DIRECTORY'!$S:$S,0)),"")</f>
        <v/>
      </c>
      <c r="J12" s="13" t="str">
        <f ca="1">IFERROR(INDEX('DIGITAL DIRECTORY'!I:I,MATCH($A12,'DIGITAL DIRECTORY'!$S:$S,0)),"")</f>
        <v/>
      </c>
    </row>
    <row r="13" ht="29" customHeight="1" spans="1:10">
      <c r="A13" s="14">
        <v>8</v>
      </c>
      <c r="B13" s="14" t="str">
        <f ca="1">IFERROR(INDEX('DIGITAL DIRECTORY'!B:B,MATCH($A13,'DIGITAL DIRECTORY'!$S:$S,0)),"")</f>
        <v/>
      </c>
      <c r="C13" s="15" t="str">
        <f ca="1">IFERROR(INDEX('DIGITAL DIRECTORY'!J:J,MATCH($A13,'DIGITAL DIRECTORY'!$S:$S,0)),"")</f>
        <v/>
      </c>
      <c r="D13" s="14" t="str">
        <f ca="1">IFERROR(INDEX('DIGITAL DIRECTORY'!A:A,MATCH($A13,'DIGITAL DIRECTORY'!$S:$S,0)),"")</f>
        <v/>
      </c>
      <c r="E13" s="16" t="str">
        <f ca="1">IFERROR(INDEX('DIGITAL DIRECTORY'!D:D,MATCH($A13,'DIGITAL DIRECTORY'!$S:$S,0)),"")</f>
        <v/>
      </c>
      <c r="F13" s="16" t="str">
        <f ca="1">IFERROR(INDEX('DIGITAL DIRECTORY'!E:E,MATCH($A13,'DIGITAL DIRECTORY'!$S:$S,0)),"")</f>
        <v/>
      </c>
      <c r="G13" s="16" t="str">
        <f ca="1">IFERROR(INDEX('DIGITAL DIRECTORY'!F:F,MATCH($A13,'DIGITAL DIRECTORY'!$S:$S,0)),"")</f>
        <v/>
      </c>
      <c r="H13" s="17" t="str">
        <f ca="1">IFERROR(INDEX('DIGITAL DIRECTORY'!G:G,MATCH($A13,'DIGITAL DIRECTORY'!$S:$S,0)),"")</f>
        <v/>
      </c>
      <c r="I13" s="17" t="str">
        <f ca="1">IFERROR(INDEX('DIGITAL DIRECTORY'!H:H,MATCH($A13,'DIGITAL DIRECTORY'!$S:$S,0)),"")</f>
        <v/>
      </c>
      <c r="J13" s="17" t="str">
        <f ca="1">IFERROR(INDEX('DIGITAL DIRECTORY'!I:I,MATCH($A13,'DIGITAL DIRECTORY'!$S:$S,0)),"")</f>
        <v/>
      </c>
    </row>
    <row r="14" ht="29" customHeight="1" spans="1:10">
      <c r="A14" s="10">
        <v>9</v>
      </c>
      <c r="B14" s="10" t="str">
        <f ca="1">IFERROR(INDEX('DIGITAL DIRECTORY'!B:B,MATCH($A14,'DIGITAL DIRECTORY'!$S:$S,0)),"")</f>
        <v/>
      </c>
      <c r="C14" s="18" t="str">
        <f ca="1">IFERROR(INDEX('DIGITAL DIRECTORY'!J:J,MATCH($A14,'DIGITAL DIRECTORY'!$S:$S,0)),"")</f>
        <v/>
      </c>
      <c r="D14" s="10" t="str">
        <f ca="1">IFERROR(INDEX('DIGITAL DIRECTORY'!A:A,MATCH($A14,'DIGITAL DIRECTORY'!$S:$S,0)),"")</f>
        <v/>
      </c>
      <c r="E14" s="12" t="str">
        <f ca="1">IFERROR(INDEX('DIGITAL DIRECTORY'!D:D,MATCH($A14,'DIGITAL DIRECTORY'!$S:$S,0)),"")</f>
        <v/>
      </c>
      <c r="F14" s="12" t="str">
        <f ca="1">IFERROR(INDEX('DIGITAL DIRECTORY'!E:E,MATCH($A14,'DIGITAL DIRECTORY'!$S:$S,0)),"")</f>
        <v/>
      </c>
      <c r="G14" s="12" t="str">
        <f ca="1">IFERROR(INDEX('DIGITAL DIRECTORY'!F:F,MATCH($A14,'DIGITAL DIRECTORY'!$S:$S,0)),"")</f>
        <v/>
      </c>
      <c r="H14" s="13" t="str">
        <f ca="1">IFERROR(INDEX('DIGITAL DIRECTORY'!G:G,MATCH($A14,'DIGITAL DIRECTORY'!$S:$S,0)),"")</f>
        <v/>
      </c>
      <c r="I14" s="13" t="str">
        <f ca="1">IFERROR(INDEX('DIGITAL DIRECTORY'!H:H,MATCH($A14,'DIGITAL DIRECTORY'!$S:$S,0)),"")</f>
        <v/>
      </c>
      <c r="J14" s="13" t="str">
        <f ca="1">IFERROR(INDEX('DIGITAL DIRECTORY'!I:I,MATCH($A14,'DIGITAL DIRECTORY'!$S:$S,0)),"")</f>
        <v/>
      </c>
    </row>
    <row r="15" ht="29" customHeight="1" spans="1:10">
      <c r="A15" s="14">
        <v>10</v>
      </c>
      <c r="B15" s="14" t="str">
        <f ca="1">IFERROR(INDEX('DIGITAL DIRECTORY'!B:B,MATCH($A15,'DIGITAL DIRECTORY'!$S:$S,0)),"")</f>
        <v/>
      </c>
      <c r="C15" s="15" t="str">
        <f ca="1">IFERROR(INDEX('DIGITAL DIRECTORY'!J:J,MATCH($A15,'DIGITAL DIRECTORY'!$S:$S,0)),"")</f>
        <v/>
      </c>
      <c r="D15" s="14" t="str">
        <f ca="1">IFERROR(INDEX('DIGITAL DIRECTORY'!A:A,MATCH($A15,'DIGITAL DIRECTORY'!$S:$S,0)),"")</f>
        <v/>
      </c>
      <c r="E15" s="16" t="str">
        <f ca="1">IFERROR(INDEX('DIGITAL DIRECTORY'!D:D,MATCH($A15,'DIGITAL DIRECTORY'!$S:$S,0)),"")</f>
        <v/>
      </c>
      <c r="F15" s="16" t="str">
        <f ca="1">IFERROR(INDEX('DIGITAL DIRECTORY'!E:E,MATCH($A15,'DIGITAL DIRECTORY'!$S:$S,0)),"")</f>
        <v/>
      </c>
      <c r="G15" s="16" t="str">
        <f ca="1">IFERROR(INDEX('DIGITAL DIRECTORY'!F:F,MATCH($A15,'DIGITAL DIRECTORY'!$S:$S,0)),"")</f>
        <v/>
      </c>
      <c r="H15" s="17" t="str">
        <f ca="1">IFERROR(INDEX('DIGITAL DIRECTORY'!G:G,MATCH($A15,'DIGITAL DIRECTORY'!$S:$S,0)),"")</f>
        <v/>
      </c>
      <c r="I15" s="17" t="str">
        <f ca="1">IFERROR(INDEX('DIGITAL DIRECTORY'!H:H,MATCH($A15,'DIGITAL DIRECTORY'!$S:$S,0)),"")</f>
        <v/>
      </c>
      <c r="J15" s="17" t="str">
        <f ca="1">IFERROR(INDEX('DIGITAL DIRECTORY'!I:I,MATCH($A15,'DIGITAL DIRECTORY'!$S:$S,0)),"")</f>
        <v/>
      </c>
    </row>
    <row r="16" ht="29" customHeight="1" spans="1:10">
      <c r="A16" s="10">
        <v>11</v>
      </c>
      <c r="B16" s="10" t="str">
        <f ca="1">IFERROR(INDEX('DIGITAL DIRECTORY'!B:B,MATCH($A16,'DIGITAL DIRECTORY'!$S:$S,0)),"")</f>
        <v/>
      </c>
      <c r="C16" s="18" t="str">
        <f ca="1">IFERROR(INDEX('DIGITAL DIRECTORY'!J:J,MATCH($A16,'DIGITAL DIRECTORY'!$S:$S,0)),"")</f>
        <v/>
      </c>
      <c r="D16" s="10" t="str">
        <f ca="1">IFERROR(INDEX('DIGITAL DIRECTORY'!A:A,MATCH($A16,'DIGITAL DIRECTORY'!$S:$S,0)),"")</f>
        <v/>
      </c>
      <c r="E16" s="12" t="str">
        <f ca="1">IFERROR(INDEX('DIGITAL DIRECTORY'!D:D,MATCH($A16,'DIGITAL DIRECTORY'!$S:$S,0)),"")</f>
        <v/>
      </c>
      <c r="F16" s="12" t="str">
        <f ca="1">IFERROR(INDEX('DIGITAL DIRECTORY'!E:E,MATCH($A16,'DIGITAL DIRECTORY'!$S:$S,0)),"")</f>
        <v/>
      </c>
      <c r="G16" s="12" t="str">
        <f ca="1">IFERROR(INDEX('DIGITAL DIRECTORY'!F:F,MATCH($A16,'DIGITAL DIRECTORY'!$S:$S,0)),"")</f>
        <v/>
      </c>
      <c r="H16" s="13" t="str">
        <f ca="1">IFERROR(INDEX('DIGITAL DIRECTORY'!G:G,MATCH($A16,'DIGITAL DIRECTORY'!$S:$S,0)),"")</f>
        <v/>
      </c>
      <c r="I16" s="13" t="str">
        <f ca="1">IFERROR(INDEX('DIGITAL DIRECTORY'!H:H,MATCH($A16,'DIGITAL DIRECTORY'!$S:$S,0)),"")</f>
        <v/>
      </c>
      <c r="J16" s="13" t="str">
        <f ca="1">IFERROR(INDEX('DIGITAL DIRECTORY'!I:I,MATCH($A16,'DIGITAL DIRECTORY'!$S:$S,0)),"")</f>
        <v/>
      </c>
    </row>
    <row r="17" ht="29" customHeight="1" spans="1:10">
      <c r="A17" s="14">
        <v>12</v>
      </c>
      <c r="B17" s="14" t="str">
        <f ca="1">IFERROR(INDEX('DIGITAL DIRECTORY'!B:B,MATCH($A17,'DIGITAL DIRECTORY'!$S:$S,0)),"")</f>
        <v/>
      </c>
      <c r="C17" s="15" t="str">
        <f ca="1">IFERROR(INDEX('DIGITAL DIRECTORY'!J:J,MATCH($A17,'DIGITAL DIRECTORY'!$S:$S,0)),"")</f>
        <v/>
      </c>
      <c r="D17" s="14" t="str">
        <f ca="1">IFERROR(INDEX('DIGITAL DIRECTORY'!A:A,MATCH($A17,'DIGITAL DIRECTORY'!$S:$S,0)),"")</f>
        <v/>
      </c>
      <c r="E17" s="16" t="str">
        <f ca="1">IFERROR(INDEX('DIGITAL DIRECTORY'!D:D,MATCH($A17,'DIGITAL DIRECTORY'!$S:$S,0)),"")</f>
        <v/>
      </c>
      <c r="F17" s="16" t="str">
        <f ca="1">IFERROR(INDEX('DIGITAL DIRECTORY'!E:E,MATCH($A17,'DIGITAL DIRECTORY'!$S:$S,0)),"")</f>
        <v/>
      </c>
      <c r="G17" s="16" t="str">
        <f ca="1">IFERROR(INDEX('DIGITAL DIRECTORY'!F:F,MATCH($A17,'DIGITAL DIRECTORY'!$S:$S,0)),"")</f>
        <v/>
      </c>
      <c r="H17" s="17" t="str">
        <f ca="1">IFERROR(INDEX('DIGITAL DIRECTORY'!G:G,MATCH($A17,'DIGITAL DIRECTORY'!$S:$S,0)),"")</f>
        <v/>
      </c>
      <c r="I17" s="17" t="str">
        <f ca="1">IFERROR(INDEX('DIGITAL DIRECTORY'!H:H,MATCH($A17,'DIGITAL DIRECTORY'!$S:$S,0)),"")</f>
        <v/>
      </c>
      <c r="J17" s="17" t="str">
        <f ca="1">IFERROR(INDEX('DIGITAL DIRECTORY'!I:I,MATCH($A17,'DIGITAL DIRECTORY'!$S:$S,0)),"")</f>
        <v/>
      </c>
    </row>
    <row r="18" ht="29" customHeight="1" spans="1:10">
      <c r="A18" s="10">
        <v>13</v>
      </c>
      <c r="B18" s="10" t="str">
        <f ca="1">IFERROR(INDEX('DIGITAL DIRECTORY'!B:B,MATCH($A18,'DIGITAL DIRECTORY'!$S:$S,0)),"")</f>
        <v/>
      </c>
      <c r="C18" s="18" t="str">
        <f ca="1">IFERROR(INDEX('DIGITAL DIRECTORY'!J:J,MATCH($A18,'DIGITAL DIRECTORY'!$S:$S,0)),"")</f>
        <v/>
      </c>
      <c r="D18" s="10" t="str">
        <f ca="1">IFERROR(INDEX('DIGITAL DIRECTORY'!A:A,MATCH($A18,'DIGITAL DIRECTORY'!$S:$S,0)),"")</f>
        <v/>
      </c>
      <c r="E18" s="12" t="str">
        <f ca="1">IFERROR(INDEX('DIGITAL DIRECTORY'!D:D,MATCH($A18,'DIGITAL DIRECTORY'!$S:$S,0)),"")</f>
        <v/>
      </c>
      <c r="F18" s="12" t="str">
        <f ca="1">IFERROR(INDEX('DIGITAL DIRECTORY'!E:E,MATCH($A18,'DIGITAL DIRECTORY'!$S:$S,0)),"")</f>
        <v/>
      </c>
      <c r="G18" s="12" t="str">
        <f ca="1">IFERROR(INDEX('DIGITAL DIRECTORY'!F:F,MATCH($A18,'DIGITAL DIRECTORY'!$S:$S,0)),"")</f>
        <v/>
      </c>
      <c r="H18" s="13" t="str">
        <f ca="1">IFERROR(INDEX('DIGITAL DIRECTORY'!G:G,MATCH($A18,'DIGITAL DIRECTORY'!$S:$S,0)),"")</f>
        <v/>
      </c>
      <c r="I18" s="13" t="str">
        <f ca="1">IFERROR(INDEX('DIGITAL DIRECTORY'!H:H,MATCH($A18,'DIGITAL DIRECTORY'!$S:$S,0)),"")</f>
        <v/>
      </c>
      <c r="J18" s="13" t="str">
        <f ca="1">IFERROR(INDEX('DIGITAL DIRECTORY'!I:I,MATCH($A18,'DIGITAL DIRECTORY'!$S:$S,0)),"")</f>
        <v/>
      </c>
    </row>
    <row r="19" ht="29" customHeight="1" spans="1:10">
      <c r="A19" s="14">
        <v>14</v>
      </c>
      <c r="B19" s="14" t="str">
        <f ca="1">IFERROR(INDEX('DIGITAL DIRECTORY'!B:B,MATCH($A19,'DIGITAL DIRECTORY'!$S:$S,0)),"")</f>
        <v/>
      </c>
      <c r="C19" s="15" t="str">
        <f ca="1">IFERROR(INDEX('DIGITAL DIRECTORY'!J:J,MATCH($A19,'DIGITAL DIRECTORY'!$S:$S,0)),"")</f>
        <v/>
      </c>
      <c r="D19" s="14" t="str">
        <f ca="1">IFERROR(INDEX('DIGITAL DIRECTORY'!A:A,MATCH($A19,'DIGITAL DIRECTORY'!$S:$S,0)),"")</f>
        <v/>
      </c>
      <c r="E19" s="16" t="str">
        <f ca="1">IFERROR(INDEX('DIGITAL DIRECTORY'!D:D,MATCH($A19,'DIGITAL DIRECTORY'!$S:$S,0)),"")</f>
        <v/>
      </c>
      <c r="F19" s="16" t="str">
        <f ca="1">IFERROR(INDEX('DIGITAL DIRECTORY'!E:E,MATCH($A19,'DIGITAL DIRECTORY'!$S:$S,0)),"")</f>
        <v/>
      </c>
      <c r="G19" s="16" t="str">
        <f ca="1">IFERROR(INDEX('DIGITAL DIRECTORY'!F:F,MATCH($A19,'DIGITAL DIRECTORY'!$S:$S,0)),"")</f>
        <v/>
      </c>
      <c r="H19" s="17" t="str">
        <f ca="1">IFERROR(INDEX('DIGITAL DIRECTORY'!G:G,MATCH($A19,'DIGITAL DIRECTORY'!$S:$S,0)),"")</f>
        <v/>
      </c>
      <c r="I19" s="17" t="str">
        <f ca="1">IFERROR(INDEX('DIGITAL DIRECTORY'!H:H,MATCH($A19,'DIGITAL DIRECTORY'!$S:$S,0)),"")</f>
        <v/>
      </c>
      <c r="J19" s="17" t="str">
        <f ca="1">IFERROR(INDEX('DIGITAL DIRECTORY'!I:I,MATCH($A19,'DIGITAL DIRECTORY'!$S:$S,0)),"")</f>
        <v/>
      </c>
    </row>
    <row r="20" ht="29" customHeight="1" spans="1:10">
      <c r="A20" s="10">
        <v>15</v>
      </c>
      <c r="B20" s="10" t="str">
        <f ca="1">IFERROR(INDEX('DIGITAL DIRECTORY'!B:B,MATCH($A20,'DIGITAL DIRECTORY'!$S:$S,0)),"")</f>
        <v/>
      </c>
      <c r="C20" s="18" t="str">
        <f ca="1">IFERROR(INDEX('DIGITAL DIRECTORY'!J:J,MATCH($A20,'DIGITAL DIRECTORY'!$S:$S,0)),"")</f>
        <v/>
      </c>
      <c r="D20" s="10" t="str">
        <f ca="1">IFERROR(INDEX('DIGITAL DIRECTORY'!A:A,MATCH($A20,'DIGITAL DIRECTORY'!$S:$S,0)),"")</f>
        <v/>
      </c>
      <c r="E20" s="12" t="str">
        <f ca="1">IFERROR(INDEX('DIGITAL DIRECTORY'!D:D,MATCH($A20,'DIGITAL DIRECTORY'!$S:$S,0)),"")</f>
        <v/>
      </c>
      <c r="F20" s="12" t="str">
        <f ca="1">IFERROR(INDEX('DIGITAL DIRECTORY'!E:E,MATCH($A20,'DIGITAL DIRECTORY'!$S:$S,0)),"")</f>
        <v/>
      </c>
      <c r="G20" s="12" t="str">
        <f ca="1">IFERROR(INDEX('DIGITAL DIRECTORY'!F:F,MATCH($A20,'DIGITAL DIRECTORY'!$S:$S,0)),"")</f>
        <v/>
      </c>
      <c r="H20" s="13" t="str">
        <f ca="1">IFERROR(INDEX('DIGITAL DIRECTORY'!G:G,MATCH($A20,'DIGITAL DIRECTORY'!$S:$S,0)),"")</f>
        <v/>
      </c>
      <c r="I20" s="13" t="str">
        <f ca="1">IFERROR(INDEX('DIGITAL DIRECTORY'!H:H,MATCH($A20,'DIGITAL DIRECTORY'!$S:$S,0)),"")</f>
        <v/>
      </c>
      <c r="J20" s="13" t="str">
        <f ca="1">IFERROR(INDEX('DIGITAL DIRECTORY'!I:I,MATCH($A20,'DIGITAL DIRECTORY'!$S:$S,0)),"")</f>
        <v/>
      </c>
    </row>
    <row r="21" ht="29" customHeight="1" spans="1:10">
      <c r="A21" s="14">
        <v>16</v>
      </c>
      <c r="B21" s="14" t="str">
        <f ca="1">IFERROR(INDEX('DIGITAL DIRECTORY'!B:B,MATCH($A21,'DIGITAL DIRECTORY'!$S:$S,0)),"")</f>
        <v/>
      </c>
      <c r="C21" s="15" t="str">
        <f ca="1">IFERROR(INDEX('DIGITAL DIRECTORY'!J:J,MATCH($A21,'DIGITAL DIRECTORY'!$S:$S,0)),"")</f>
        <v/>
      </c>
      <c r="D21" s="14" t="str">
        <f ca="1">IFERROR(INDEX('DIGITAL DIRECTORY'!A:A,MATCH($A21,'DIGITAL DIRECTORY'!$S:$S,0)),"")</f>
        <v/>
      </c>
      <c r="E21" s="16" t="str">
        <f ca="1">IFERROR(INDEX('DIGITAL DIRECTORY'!D:D,MATCH($A21,'DIGITAL DIRECTORY'!$S:$S,0)),"")</f>
        <v/>
      </c>
      <c r="F21" s="16" t="str">
        <f ca="1">IFERROR(INDEX('DIGITAL DIRECTORY'!E:E,MATCH($A21,'DIGITAL DIRECTORY'!$S:$S,0)),"")</f>
        <v/>
      </c>
      <c r="G21" s="16" t="str">
        <f ca="1">IFERROR(INDEX('DIGITAL DIRECTORY'!F:F,MATCH($A21,'DIGITAL DIRECTORY'!$S:$S,0)),"")</f>
        <v/>
      </c>
      <c r="H21" s="17" t="str">
        <f ca="1">IFERROR(INDEX('DIGITAL DIRECTORY'!G:G,MATCH($A21,'DIGITAL DIRECTORY'!$S:$S,0)),"")</f>
        <v/>
      </c>
      <c r="I21" s="17" t="str">
        <f ca="1">IFERROR(INDEX('DIGITAL DIRECTORY'!H:H,MATCH($A21,'DIGITAL DIRECTORY'!$S:$S,0)),"")</f>
        <v/>
      </c>
      <c r="J21" s="17" t="str">
        <f ca="1">IFERROR(INDEX('DIGITAL DIRECTORY'!I:I,MATCH($A21,'DIGITAL DIRECTORY'!$S:$S,0)),"")</f>
        <v/>
      </c>
    </row>
    <row r="22" ht="29" customHeight="1" spans="1:10">
      <c r="A22" s="10">
        <v>17</v>
      </c>
      <c r="B22" s="10" t="str">
        <f ca="1">IFERROR(INDEX('DIGITAL DIRECTORY'!B:B,MATCH($A22,'DIGITAL DIRECTORY'!$S:$S,0)),"")</f>
        <v/>
      </c>
      <c r="C22" s="18" t="str">
        <f ca="1">IFERROR(INDEX('DIGITAL DIRECTORY'!J:J,MATCH($A22,'DIGITAL DIRECTORY'!$S:$S,0)),"")</f>
        <v/>
      </c>
      <c r="D22" s="10" t="str">
        <f ca="1">IFERROR(INDEX('DIGITAL DIRECTORY'!A:A,MATCH($A22,'DIGITAL DIRECTORY'!$S:$S,0)),"")</f>
        <v/>
      </c>
      <c r="E22" s="12" t="str">
        <f ca="1">IFERROR(INDEX('DIGITAL DIRECTORY'!D:D,MATCH($A22,'DIGITAL DIRECTORY'!$S:$S,0)),"")</f>
        <v/>
      </c>
      <c r="F22" s="12" t="str">
        <f ca="1">IFERROR(INDEX('DIGITAL DIRECTORY'!E:E,MATCH($A22,'DIGITAL DIRECTORY'!$S:$S,0)),"")</f>
        <v/>
      </c>
      <c r="G22" s="12" t="str">
        <f ca="1">IFERROR(INDEX('DIGITAL DIRECTORY'!F:F,MATCH($A22,'DIGITAL DIRECTORY'!$S:$S,0)),"")</f>
        <v/>
      </c>
      <c r="H22" s="13" t="str">
        <f ca="1">IFERROR(INDEX('DIGITAL DIRECTORY'!G:G,MATCH($A22,'DIGITAL DIRECTORY'!$S:$S,0)),"")</f>
        <v/>
      </c>
      <c r="I22" s="13" t="str">
        <f ca="1">IFERROR(INDEX('DIGITAL DIRECTORY'!H:H,MATCH($A22,'DIGITAL DIRECTORY'!$S:$S,0)),"")</f>
        <v/>
      </c>
      <c r="J22" s="13" t="str">
        <f ca="1">IFERROR(INDEX('DIGITAL DIRECTORY'!I:I,MATCH($A22,'DIGITAL DIRECTORY'!$S:$S,0)),"")</f>
        <v/>
      </c>
    </row>
    <row r="23" ht="29" customHeight="1" spans="1:10">
      <c r="A23" s="14">
        <v>18</v>
      </c>
      <c r="B23" s="14" t="str">
        <f ca="1">IFERROR(INDEX('DIGITAL DIRECTORY'!B:B,MATCH($A23,'DIGITAL DIRECTORY'!$S:$S,0)),"")</f>
        <v/>
      </c>
      <c r="C23" s="15" t="str">
        <f ca="1">IFERROR(INDEX('DIGITAL DIRECTORY'!J:J,MATCH($A23,'DIGITAL DIRECTORY'!$S:$S,0)),"")</f>
        <v/>
      </c>
      <c r="D23" s="14" t="str">
        <f ca="1">IFERROR(INDEX('DIGITAL DIRECTORY'!A:A,MATCH($A23,'DIGITAL DIRECTORY'!$S:$S,0)),"")</f>
        <v/>
      </c>
      <c r="E23" s="16" t="str">
        <f ca="1">IFERROR(INDEX('DIGITAL DIRECTORY'!D:D,MATCH($A23,'DIGITAL DIRECTORY'!$S:$S,0)),"")</f>
        <v/>
      </c>
      <c r="F23" s="16" t="str">
        <f ca="1">IFERROR(INDEX('DIGITAL DIRECTORY'!E:E,MATCH($A23,'DIGITAL DIRECTORY'!$S:$S,0)),"")</f>
        <v/>
      </c>
      <c r="G23" s="16" t="str">
        <f ca="1">IFERROR(INDEX('DIGITAL DIRECTORY'!F:F,MATCH($A23,'DIGITAL DIRECTORY'!$S:$S,0)),"")</f>
        <v/>
      </c>
      <c r="H23" s="17" t="str">
        <f ca="1">IFERROR(INDEX('DIGITAL DIRECTORY'!G:G,MATCH($A23,'DIGITAL DIRECTORY'!$S:$S,0)),"")</f>
        <v/>
      </c>
      <c r="I23" s="17" t="str">
        <f ca="1">IFERROR(INDEX('DIGITAL DIRECTORY'!H:H,MATCH($A23,'DIGITAL DIRECTORY'!$S:$S,0)),"")</f>
        <v/>
      </c>
      <c r="J23" s="17" t="str">
        <f ca="1">IFERROR(INDEX('DIGITAL DIRECTORY'!I:I,MATCH($A23,'DIGITAL DIRECTORY'!$S:$S,0)),"")</f>
        <v/>
      </c>
    </row>
    <row r="24" ht="29" customHeight="1" spans="1:10">
      <c r="A24" s="10">
        <v>19</v>
      </c>
      <c r="B24" s="10" t="str">
        <f ca="1">IFERROR(INDEX('DIGITAL DIRECTORY'!B:B,MATCH($A24,'DIGITAL DIRECTORY'!$S:$S,0)),"")</f>
        <v/>
      </c>
      <c r="C24" s="18" t="str">
        <f ca="1">IFERROR(INDEX('DIGITAL DIRECTORY'!J:J,MATCH($A24,'DIGITAL DIRECTORY'!$S:$S,0)),"")</f>
        <v/>
      </c>
      <c r="D24" s="10" t="str">
        <f ca="1">IFERROR(INDEX('DIGITAL DIRECTORY'!A:A,MATCH($A24,'DIGITAL DIRECTORY'!$S:$S,0)),"")</f>
        <v/>
      </c>
      <c r="E24" s="12" t="str">
        <f ca="1">IFERROR(INDEX('DIGITAL DIRECTORY'!D:D,MATCH($A24,'DIGITAL DIRECTORY'!$S:$S,0)),"")</f>
        <v/>
      </c>
      <c r="F24" s="12" t="str">
        <f ca="1">IFERROR(INDEX('DIGITAL DIRECTORY'!E:E,MATCH($A24,'DIGITAL DIRECTORY'!$S:$S,0)),"")</f>
        <v/>
      </c>
      <c r="G24" s="12" t="str">
        <f ca="1">IFERROR(INDEX('DIGITAL DIRECTORY'!F:F,MATCH($A24,'DIGITAL DIRECTORY'!$S:$S,0)),"")</f>
        <v/>
      </c>
      <c r="H24" s="13" t="str">
        <f ca="1">IFERROR(INDEX('DIGITAL DIRECTORY'!G:G,MATCH($A24,'DIGITAL DIRECTORY'!$S:$S,0)),"")</f>
        <v/>
      </c>
      <c r="I24" s="13" t="str">
        <f ca="1">IFERROR(INDEX('DIGITAL DIRECTORY'!H:H,MATCH($A24,'DIGITAL DIRECTORY'!$S:$S,0)),"")</f>
        <v/>
      </c>
      <c r="J24" s="13" t="str">
        <f ca="1">IFERROR(INDEX('DIGITAL DIRECTORY'!I:I,MATCH($A24,'DIGITAL DIRECTORY'!$S:$S,0)),"")</f>
        <v/>
      </c>
    </row>
    <row r="25" ht="29" customHeight="1" spans="1:10">
      <c r="A25" s="14">
        <v>20</v>
      </c>
      <c r="B25" s="14" t="str">
        <f ca="1">IFERROR(INDEX('DIGITAL DIRECTORY'!B:B,MATCH($A25,'DIGITAL DIRECTORY'!$S:$S,0)),"")</f>
        <v/>
      </c>
      <c r="C25" s="15" t="str">
        <f ca="1">IFERROR(INDEX('DIGITAL DIRECTORY'!J:J,MATCH($A25,'DIGITAL DIRECTORY'!$S:$S,0)),"")</f>
        <v/>
      </c>
      <c r="D25" s="14" t="str">
        <f ca="1">IFERROR(INDEX('DIGITAL DIRECTORY'!A:A,MATCH($A25,'DIGITAL DIRECTORY'!$S:$S,0)),"")</f>
        <v/>
      </c>
      <c r="E25" s="16" t="str">
        <f ca="1">IFERROR(INDEX('DIGITAL DIRECTORY'!D:D,MATCH($A25,'DIGITAL DIRECTORY'!$S:$S,0)),"")</f>
        <v/>
      </c>
      <c r="F25" s="16" t="str">
        <f ca="1">IFERROR(INDEX('DIGITAL DIRECTORY'!E:E,MATCH($A25,'DIGITAL DIRECTORY'!$S:$S,0)),"")</f>
        <v/>
      </c>
      <c r="G25" s="16" t="str">
        <f ca="1">IFERROR(INDEX('DIGITAL DIRECTORY'!F:F,MATCH($A25,'DIGITAL DIRECTORY'!$S:$S,0)),"")</f>
        <v/>
      </c>
      <c r="H25" s="17" t="str">
        <f ca="1">IFERROR(INDEX('DIGITAL DIRECTORY'!G:G,MATCH($A25,'DIGITAL DIRECTORY'!$S:$S,0)),"")</f>
        <v/>
      </c>
      <c r="I25" s="17" t="str">
        <f ca="1">IFERROR(INDEX('DIGITAL DIRECTORY'!H:H,MATCH($A25,'DIGITAL DIRECTORY'!$S:$S,0)),"")</f>
        <v/>
      </c>
      <c r="J25" s="17" t="str">
        <f ca="1">IFERROR(INDEX('DIGITAL DIRECTORY'!I:I,MATCH($A25,'DIGITAL DIRECTORY'!$S:$S,0)),"")</f>
        <v/>
      </c>
    </row>
    <row r="26" ht="29" customHeight="1" spans="1:10">
      <c r="A26" s="10">
        <v>21</v>
      </c>
      <c r="B26" s="10" t="str">
        <f ca="1">IFERROR(INDEX('DIGITAL DIRECTORY'!B:B,MATCH($A26,'DIGITAL DIRECTORY'!$S:$S,0)),"")</f>
        <v/>
      </c>
      <c r="C26" s="18" t="str">
        <f ca="1">IFERROR(INDEX('DIGITAL DIRECTORY'!J:J,MATCH($A26,'DIGITAL DIRECTORY'!$S:$S,0)),"")</f>
        <v/>
      </c>
      <c r="D26" s="10" t="str">
        <f ca="1">IFERROR(INDEX('DIGITAL DIRECTORY'!A:A,MATCH($A26,'DIGITAL DIRECTORY'!$S:$S,0)),"")</f>
        <v/>
      </c>
      <c r="E26" s="12" t="str">
        <f ca="1">IFERROR(INDEX('DIGITAL DIRECTORY'!D:D,MATCH($A26,'DIGITAL DIRECTORY'!$S:$S,0)),"")</f>
        <v/>
      </c>
      <c r="F26" s="12" t="str">
        <f ca="1">IFERROR(INDEX('DIGITAL DIRECTORY'!E:E,MATCH($A26,'DIGITAL DIRECTORY'!$S:$S,0)),"")</f>
        <v/>
      </c>
      <c r="G26" s="12" t="str">
        <f ca="1">IFERROR(INDEX('DIGITAL DIRECTORY'!F:F,MATCH($A26,'DIGITAL DIRECTORY'!$S:$S,0)),"")</f>
        <v/>
      </c>
      <c r="H26" s="13" t="str">
        <f ca="1">IFERROR(INDEX('DIGITAL DIRECTORY'!G:G,MATCH($A26,'DIGITAL DIRECTORY'!$S:$S,0)),"")</f>
        <v/>
      </c>
      <c r="I26" s="13" t="str">
        <f ca="1">IFERROR(INDEX('DIGITAL DIRECTORY'!H:H,MATCH($A26,'DIGITAL DIRECTORY'!$S:$S,0)),"")</f>
        <v/>
      </c>
      <c r="J26" s="13" t="str">
        <f ca="1">IFERROR(INDEX('DIGITAL DIRECTORY'!I:I,MATCH($A26,'DIGITAL DIRECTORY'!$S:$S,0)),"")</f>
        <v/>
      </c>
    </row>
    <row r="27" ht="29" customHeight="1" spans="1:10">
      <c r="A27" s="14">
        <v>22</v>
      </c>
      <c r="B27" s="14" t="str">
        <f ca="1">IFERROR(INDEX('DIGITAL DIRECTORY'!B:B,MATCH($A27,'DIGITAL DIRECTORY'!$S:$S,0)),"")</f>
        <v/>
      </c>
      <c r="C27" s="15" t="str">
        <f ca="1">IFERROR(INDEX('DIGITAL DIRECTORY'!J:J,MATCH($A27,'DIGITAL DIRECTORY'!$S:$S,0)),"")</f>
        <v/>
      </c>
      <c r="D27" s="14" t="str">
        <f ca="1">IFERROR(INDEX('DIGITAL DIRECTORY'!A:A,MATCH($A27,'DIGITAL DIRECTORY'!$S:$S,0)),"")</f>
        <v/>
      </c>
      <c r="E27" s="16" t="str">
        <f ca="1">IFERROR(INDEX('DIGITAL DIRECTORY'!D:D,MATCH($A27,'DIGITAL DIRECTORY'!$S:$S,0)),"")</f>
        <v/>
      </c>
      <c r="F27" s="16" t="str">
        <f ca="1">IFERROR(INDEX('DIGITAL DIRECTORY'!E:E,MATCH($A27,'DIGITAL DIRECTORY'!$S:$S,0)),"")</f>
        <v/>
      </c>
      <c r="G27" s="16" t="str">
        <f ca="1">IFERROR(INDEX('DIGITAL DIRECTORY'!F:F,MATCH($A27,'DIGITAL DIRECTORY'!$S:$S,0)),"")</f>
        <v/>
      </c>
      <c r="H27" s="17" t="str">
        <f ca="1">IFERROR(INDEX('DIGITAL DIRECTORY'!G:G,MATCH($A27,'DIGITAL DIRECTORY'!$S:$S,0)),"")</f>
        <v/>
      </c>
      <c r="I27" s="17" t="str">
        <f ca="1">IFERROR(INDEX('DIGITAL DIRECTORY'!H:H,MATCH($A27,'DIGITAL DIRECTORY'!$S:$S,0)),"")</f>
        <v/>
      </c>
      <c r="J27" s="17" t="str">
        <f ca="1">IFERROR(INDEX('DIGITAL DIRECTORY'!I:I,MATCH($A27,'DIGITAL DIRECTORY'!$S:$S,0)),"")</f>
        <v/>
      </c>
    </row>
    <row r="28" ht="29" customHeight="1" spans="1:10">
      <c r="A28" s="10">
        <v>23</v>
      </c>
      <c r="B28" s="10" t="str">
        <f ca="1">IFERROR(INDEX('DIGITAL DIRECTORY'!B:B,MATCH($A28,'DIGITAL DIRECTORY'!$S:$S,0)),"")</f>
        <v/>
      </c>
      <c r="C28" s="18" t="str">
        <f ca="1">IFERROR(INDEX('DIGITAL DIRECTORY'!J:J,MATCH($A28,'DIGITAL DIRECTORY'!$S:$S,0)),"")</f>
        <v/>
      </c>
      <c r="D28" s="10" t="str">
        <f ca="1">IFERROR(INDEX('DIGITAL DIRECTORY'!A:A,MATCH($A28,'DIGITAL DIRECTORY'!$S:$S,0)),"")</f>
        <v/>
      </c>
      <c r="E28" s="12" t="str">
        <f ca="1">IFERROR(INDEX('DIGITAL DIRECTORY'!D:D,MATCH($A28,'DIGITAL DIRECTORY'!$S:$S,0)),"")</f>
        <v/>
      </c>
      <c r="F28" s="12" t="str">
        <f ca="1">IFERROR(INDEX('DIGITAL DIRECTORY'!E:E,MATCH($A28,'DIGITAL DIRECTORY'!$S:$S,0)),"")</f>
        <v/>
      </c>
      <c r="G28" s="12" t="str">
        <f ca="1">IFERROR(INDEX('DIGITAL DIRECTORY'!F:F,MATCH($A28,'DIGITAL DIRECTORY'!$S:$S,0)),"")</f>
        <v/>
      </c>
      <c r="H28" s="13" t="str">
        <f ca="1">IFERROR(INDEX('DIGITAL DIRECTORY'!G:G,MATCH($A28,'DIGITAL DIRECTORY'!$S:$S,0)),"")</f>
        <v/>
      </c>
      <c r="I28" s="13" t="str">
        <f ca="1">IFERROR(INDEX('DIGITAL DIRECTORY'!H:H,MATCH($A28,'DIGITAL DIRECTORY'!$S:$S,0)),"")</f>
        <v/>
      </c>
      <c r="J28" s="13" t="str">
        <f ca="1">IFERROR(INDEX('DIGITAL DIRECTORY'!I:I,MATCH($A28,'DIGITAL DIRECTORY'!$S:$S,0)),"")</f>
        <v/>
      </c>
    </row>
    <row r="29" ht="29" customHeight="1" spans="1:10">
      <c r="A29" s="14">
        <v>24</v>
      </c>
      <c r="B29" s="14" t="str">
        <f ca="1">IFERROR(INDEX('DIGITAL DIRECTORY'!B:B,MATCH($A29,'DIGITAL DIRECTORY'!$S:$S,0)),"")</f>
        <v/>
      </c>
      <c r="C29" s="15" t="str">
        <f ca="1">IFERROR(INDEX('DIGITAL DIRECTORY'!J:J,MATCH($A29,'DIGITAL DIRECTORY'!$S:$S,0)),"")</f>
        <v/>
      </c>
      <c r="D29" s="14" t="str">
        <f ca="1">IFERROR(INDEX('DIGITAL DIRECTORY'!A:A,MATCH($A29,'DIGITAL DIRECTORY'!$S:$S,0)),"")</f>
        <v/>
      </c>
      <c r="E29" s="16" t="str">
        <f ca="1">IFERROR(INDEX('DIGITAL DIRECTORY'!D:D,MATCH($A29,'DIGITAL DIRECTORY'!$S:$S,0)),"")</f>
        <v/>
      </c>
      <c r="F29" s="16" t="str">
        <f ca="1">IFERROR(INDEX('DIGITAL DIRECTORY'!E:E,MATCH($A29,'DIGITAL DIRECTORY'!$S:$S,0)),"")</f>
        <v/>
      </c>
      <c r="G29" s="16" t="str">
        <f ca="1">IFERROR(INDEX('DIGITAL DIRECTORY'!F:F,MATCH($A29,'DIGITAL DIRECTORY'!$S:$S,0)),"")</f>
        <v/>
      </c>
      <c r="H29" s="17" t="str">
        <f ca="1">IFERROR(INDEX('DIGITAL DIRECTORY'!G:G,MATCH($A29,'DIGITAL DIRECTORY'!$S:$S,0)),"")</f>
        <v/>
      </c>
      <c r="I29" s="17" t="str">
        <f ca="1">IFERROR(INDEX('DIGITAL DIRECTORY'!H:H,MATCH($A29,'DIGITAL DIRECTORY'!$S:$S,0)),"")</f>
        <v/>
      </c>
      <c r="J29" s="17" t="str">
        <f ca="1">IFERROR(INDEX('DIGITAL DIRECTORY'!I:I,MATCH($A29,'DIGITAL DIRECTORY'!$S:$S,0)),"")</f>
        <v/>
      </c>
    </row>
    <row r="30" ht="29" customHeight="1" spans="1:10">
      <c r="A30" s="10">
        <v>25</v>
      </c>
      <c r="B30" s="10" t="str">
        <f ca="1">IFERROR(INDEX('DIGITAL DIRECTORY'!B:B,MATCH($A30,'DIGITAL DIRECTORY'!$S:$S,0)),"")</f>
        <v/>
      </c>
      <c r="C30" s="18" t="str">
        <f ca="1">IFERROR(INDEX('DIGITAL DIRECTORY'!J:J,MATCH($A30,'DIGITAL DIRECTORY'!$S:$S,0)),"")</f>
        <v/>
      </c>
      <c r="D30" s="10" t="str">
        <f ca="1">IFERROR(INDEX('DIGITAL DIRECTORY'!A:A,MATCH($A30,'DIGITAL DIRECTORY'!$S:$S,0)),"")</f>
        <v/>
      </c>
      <c r="E30" s="12" t="str">
        <f ca="1">IFERROR(INDEX('DIGITAL DIRECTORY'!D:D,MATCH($A30,'DIGITAL DIRECTORY'!$S:$S,0)),"")</f>
        <v/>
      </c>
      <c r="F30" s="12" t="str">
        <f ca="1">IFERROR(INDEX('DIGITAL DIRECTORY'!E:E,MATCH($A30,'DIGITAL DIRECTORY'!$S:$S,0)),"")</f>
        <v/>
      </c>
      <c r="G30" s="12" t="str">
        <f ca="1">IFERROR(INDEX('DIGITAL DIRECTORY'!F:F,MATCH($A30,'DIGITAL DIRECTORY'!$S:$S,0)),"")</f>
        <v/>
      </c>
      <c r="H30" s="13" t="str">
        <f ca="1">IFERROR(INDEX('DIGITAL DIRECTORY'!G:G,MATCH($A30,'DIGITAL DIRECTORY'!$S:$S,0)),"")</f>
        <v/>
      </c>
      <c r="I30" s="13" t="str">
        <f ca="1">IFERROR(INDEX('DIGITAL DIRECTORY'!H:H,MATCH($A30,'DIGITAL DIRECTORY'!$S:$S,0)),"")</f>
        <v/>
      </c>
      <c r="J30" s="13" t="str">
        <f ca="1">IFERROR(INDEX('DIGITAL DIRECTORY'!I:I,MATCH($A30,'DIGITAL DIRECTORY'!$S:$S,0)),"")</f>
        <v/>
      </c>
    </row>
    <row r="31" ht="29" customHeight="1" spans="1:10">
      <c r="A31" s="14">
        <v>26</v>
      </c>
      <c r="B31" s="14" t="str">
        <f ca="1">IFERROR(INDEX('DIGITAL DIRECTORY'!B:B,MATCH($A31,'DIGITAL DIRECTORY'!$S:$S,0)),"")</f>
        <v/>
      </c>
      <c r="C31" s="15" t="str">
        <f ca="1">IFERROR(INDEX('DIGITAL DIRECTORY'!J:J,MATCH($A31,'DIGITAL DIRECTORY'!$S:$S,0)),"")</f>
        <v/>
      </c>
      <c r="D31" s="14" t="str">
        <f ca="1">IFERROR(INDEX('DIGITAL DIRECTORY'!A:A,MATCH($A31,'DIGITAL DIRECTORY'!$S:$S,0)),"")</f>
        <v/>
      </c>
      <c r="E31" s="16" t="str">
        <f ca="1">IFERROR(INDEX('DIGITAL DIRECTORY'!D:D,MATCH($A31,'DIGITAL DIRECTORY'!$S:$S,0)),"")</f>
        <v/>
      </c>
      <c r="F31" s="16" t="str">
        <f ca="1">IFERROR(INDEX('DIGITAL DIRECTORY'!E:E,MATCH($A31,'DIGITAL DIRECTORY'!$S:$S,0)),"")</f>
        <v/>
      </c>
      <c r="G31" s="16" t="str">
        <f ca="1">IFERROR(INDEX('DIGITAL DIRECTORY'!F:F,MATCH($A31,'DIGITAL DIRECTORY'!$S:$S,0)),"")</f>
        <v/>
      </c>
      <c r="H31" s="17" t="str">
        <f ca="1">IFERROR(INDEX('DIGITAL DIRECTORY'!G:G,MATCH($A31,'DIGITAL DIRECTORY'!$S:$S,0)),"")</f>
        <v/>
      </c>
      <c r="I31" s="17" t="str">
        <f ca="1">IFERROR(INDEX('DIGITAL DIRECTORY'!H:H,MATCH($A31,'DIGITAL DIRECTORY'!$S:$S,0)),"")</f>
        <v/>
      </c>
      <c r="J31" s="17" t="str">
        <f ca="1">IFERROR(INDEX('DIGITAL DIRECTORY'!I:I,MATCH($A31,'DIGITAL DIRECTORY'!$S:$S,0)),"")</f>
        <v/>
      </c>
    </row>
    <row r="32" ht="29" customHeight="1" spans="1:10">
      <c r="A32" s="10">
        <v>27</v>
      </c>
      <c r="B32" s="10" t="str">
        <f ca="1">IFERROR(INDEX('DIGITAL DIRECTORY'!B:B,MATCH($A32,'DIGITAL DIRECTORY'!$S:$S,0)),"")</f>
        <v/>
      </c>
      <c r="C32" s="18" t="str">
        <f ca="1">IFERROR(INDEX('DIGITAL DIRECTORY'!J:J,MATCH($A32,'DIGITAL DIRECTORY'!$S:$S,0)),"")</f>
        <v/>
      </c>
      <c r="D32" s="10" t="str">
        <f ca="1">IFERROR(INDEX('DIGITAL DIRECTORY'!A:A,MATCH($A32,'DIGITAL DIRECTORY'!$S:$S,0)),"")</f>
        <v/>
      </c>
      <c r="E32" s="12" t="str">
        <f ca="1">IFERROR(INDEX('DIGITAL DIRECTORY'!D:D,MATCH($A32,'DIGITAL DIRECTORY'!$S:$S,0)),"")</f>
        <v/>
      </c>
      <c r="F32" s="12" t="str">
        <f ca="1">IFERROR(INDEX('DIGITAL DIRECTORY'!E:E,MATCH($A32,'DIGITAL DIRECTORY'!$S:$S,0)),"")</f>
        <v/>
      </c>
      <c r="G32" s="12" t="str">
        <f ca="1">IFERROR(INDEX('DIGITAL DIRECTORY'!F:F,MATCH($A32,'DIGITAL DIRECTORY'!$S:$S,0)),"")</f>
        <v/>
      </c>
      <c r="H32" s="13" t="str">
        <f ca="1">IFERROR(INDEX('DIGITAL DIRECTORY'!G:G,MATCH($A32,'DIGITAL DIRECTORY'!$S:$S,0)),"")</f>
        <v/>
      </c>
      <c r="I32" s="13" t="str">
        <f ca="1">IFERROR(INDEX('DIGITAL DIRECTORY'!H:H,MATCH($A32,'DIGITAL DIRECTORY'!$S:$S,0)),"")</f>
        <v/>
      </c>
      <c r="J32" s="13" t="str">
        <f ca="1">IFERROR(INDEX('DIGITAL DIRECTORY'!I:I,MATCH($A32,'DIGITAL DIRECTORY'!$S:$S,0)),"")</f>
        <v/>
      </c>
    </row>
    <row r="33" ht="29" customHeight="1" spans="1:10">
      <c r="A33" s="14">
        <v>28</v>
      </c>
      <c r="B33" s="14" t="str">
        <f ca="1">IFERROR(INDEX('DIGITAL DIRECTORY'!B:B,MATCH($A33,'DIGITAL DIRECTORY'!$S:$S,0)),"")</f>
        <v/>
      </c>
      <c r="C33" s="15" t="str">
        <f ca="1">IFERROR(INDEX('DIGITAL DIRECTORY'!J:J,MATCH($A33,'DIGITAL DIRECTORY'!$S:$S,0)),"")</f>
        <v/>
      </c>
      <c r="D33" s="14" t="str">
        <f ca="1">IFERROR(INDEX('DIGITAL DIRECTORY'!A:A,MATCH($A33,'DIGITAL DIRECTORY'!$S:$S,0)),"")</f>
        <v/>
      </c>
      <c r="E33" s="16" t="str">
        <f ca="1">IFERROR(INDEX('DIGITAL DIRECTORY'!D:D,MATCH($A33,'DIGITAL DIRECTORY'!$S:$S,0)),"")</f>
        <v/>
      </c>
      <c r="F33" s="16" t="str">
        <f ca="1">IFERROR(INDEX('DIGITAL DIRECTORY'!E:E,MATCH($A33,'DIGITAL DIRECTORY'!$S:$S,0)),"")</f>
        <v/>
      </c>
      <c r="G33" s="16" t="str">
        <f ca="1">IFERROR(INDEX('DIGITAL DIRECTORY'!F:F,MATCH($A33,'DIGITAL DIRECTORY'!$S:$S,0)),"")</f>
        <v/>
      </c>
      <c r="H33" s="17" t="str">
        <f ca="1">IFERROR(INDEX('DIGITAL DIRECTORY'!G:G,MATCH($A33,'DIGITAL DIRECTORY'!$S:$S,0)),"")</f>
        <v/>
      </c>
      <c r="I33" s="17" t="str">
        <f ca="1">IFERROR(INDEX('DIGITAL DIRECTORY'!H:H,MATCH($A33,'DIGITAL DIRECTORY'!$S:$S,0)),"")</f>
        <v/>
      </c>
      <c r="J33" s="17" t="str">
        <f ca="1">IFERROR(INDEX('DIGITAL DIRECTORY'!I:I,MATCH($A33,'DIGITAL DIRECTORY'!$S:$S,0)),"")</f>
        <v/>
      </c>
    </row>
    <row r="34" ht="29" customHeight="1" spans="1:10">
      <c r="A34" s="10">
        <v>29</v>
      </c>
      <c r="B34" s="10" t="str">
        <f ca="1">IFERROR(INDEX('DIGITAL DIRECTORY'!B:B,MATCH($A34,'DIGITAL DIRECTORY'!$S:$S,0)),"")</f>
        <v/>
      </c>
      <c r="C34" s="18" t="str">
        <f ca="1">IFERROR(INDEX('DIGITAL DIRECTORY'!J:J,MATCH($A34,'DIGITAL DIRECTORY'!$S:$S,0)),"")</f>
        <v/>
      </c>
      <c r="D34" s="10" t="str">
        <f ca="1">IFERROR(INDEX('DIGITAL DIRECTORY'!A:A,MATCH($A34,'DIGITAL DIRECTORY'!$S:$S,0)),"")</f>
        <v/>
      </c>
      <c r="E34" s="12" t="str">
        <f ca="1">IFERROR(INDEX('DIGITAL DIRECTORY'!D:D,MATCH($A34,'DIGITAL DIRECTORY'!$S:$S,0)),"")</f>
        <v/>
      </c>
      <c r="F34" s="12" t="str">
        <f ca="1">IFERROR(INDEX('DIGITAL DIRECTORY'!E:E,MATCH($A34,'DIGITAL DIRECTORY'!$S:$S,0)),"")</f>
        <v/>
      </c>
      <c r="G34" s="12" t="str">
        <f ca="1">IFERROR(INDEX('DIGITAL DIRECTORY'!F:F,MATCH($A34,'DIGITAL DIRECTORY'!$S:$S,0)),"")</f>
        <v/>
      </c>
      <c r="H34" s="13" t="str">
        <f ca="1">IFERROR(INDEX('DIGITAL DIRECTORY'!G:G,MATCH($A34,'DIGITAL DIRECTORY'!$S:$S,0)),"")</f>
        <v/>
      </c>
      <c r="I34" s="13" t="str">
        <f ca="1">IFERROR(INDEX('DIGITAL DIRECTORY'!H:H,MATCH($A34,'DIGITAL DIRECTORY'!$S:$S,0)),"")</f>
        <v/>
      </c>
      <c r="J34" s="13" t="str">
        <f ca="1">IFERROR(INDEX('DIGITAL DIRECTORY'!I:I,MATCH($A34,'DIGITAL DIRECTORY'!$S:$S,0)),"")</f>
        <v/>
      </c>
    </row>
    <row r="35" ht="29" customHeight="1" spans="1:10">
      <c r="A35" s="14">
        <v>30</v>
      </c>
      <c r="B35" s="14" t="str">
        <f ca="1">IFERROR(INDEX('DIGITAL DIRECTORY'!B:B,MATCH($A35,'DIGITAL DIRECTORY'!$S:$S,0)),"")</f>
        <v/>
      </c>
      <c r="C35" s="15" t="str">
        <f ca="1">IFERROR(INDEX('DIGITAL DIRECTORY'!J:J,MATCH($A35,'DIGITAL DIRECTORY'!$S:$S,0)),"")</f>
        <v/>
      </c>
      <c r="D35" s="14" t="str">
        <f ca="1">IFERROR(INDEX('DIGITAL DIRECTORY'!A:A,MATCH($A35,'DIGITAL DIRECTORY'!$S:$S,0)),"")</f>
        <v/>
      </c>
      <c r="E35" s="16" t="str">
        <f ca="1">IFERROR(INDEX('DIGITAL DIRECTORY'!D:D,MATCH($A35,'DIGITAL DIRECTORY'!$S:$S,0)),"")</f>
        <v/>
      </c>
      <c r="F35" s="16" t="str">
        <f ca="1">IFERROR(INDEX('DIGITAL DIRECTORY'!E:E,MATCH($A35,'DIGITAL DIRECTORY'!$S:$S,0)),"")</f>
        <v/>
      </c>
      <c r="G35" s="16" t="str">
        <f ca="1">IFERROR(INDEX('DIGITAL DIRECTORY'!F:F,MATCH($A35,'DIGITAL DIRECTORY'!$S:$S,0)),"")</f>
        <v/>
      </c>
      <c r="H35" s="17" t="str">
        <f ca="1">IFERROR(INDEX('DIGITAL DIRECTORY'!G:G,MATCH($A35,'DIGITAL DIRECTORY'!$S:$S,0)),"")</f>
        <v/>
      </c>
      <c r="I35" s="17" t="str">
        <f ca="1">IFERROR(INDEX('DIGITAL DIRECTORY'!H:H,MATCH($A35,'DIGITAL DIRECTORY'!$S:$S,0)),"")</f>
        <v/>
      </c>
      <c r="J35" s="17" t="str">
        <f ca="1">IFERROR(INDEX('DIGITAL DIRECTORY'!I:I,MATCH($A35,'DIGITAL DIRECTORY'!$S:$S,0)),"")</f>
        <v/>
      </c>
    </row>
    <row r="36" ht="6.95" customHeight="1" spans="1:10">
      <c r="A36" s="7"/>
      <c r="B36" s="8"/>
      <c r="C36" s="8"/>
      <c r="D36" s="7"/>
      <c r="E36" s="8"/>
      <c r="F36" s="8"/>
      <c r="G36" s="8"/>
      <c r="H36" s="8"/>
      <c r="I36" s="8"/>
      <c r="J36" s="8"/>
    </row>
    <row r="38" ht="6" customHeight="1" spans="1:10">
      <c r="A38" s="19"/>
      <c r="B38" s="20"/>
      <c r="C38" s="20"/>
      <c r="D38" s="19"/>
      <c r="E38" s="20"/>
      <c r="F38" s="20"/>
      <c r="G38" s="20"/>
      <c r="H38" s="20"/>
      <c r="I38" s="20"/>
      <c r="J38" s="20"/>
    </row>
    <row r="40" ht="33" spans="1:10">
      <c r="A40" s="3" t="s">
        <v>70</v>
      </c>
      <c r="B40" s="4" t="s">
        <v>0</v>
      </c>
      <c r="C40" s="5">
        <f ca="1">TODAY()</f>
        <v>42636</v>
      </c>
      <c r="D40" s="21" t="s">
        <v>139</v>
      </c>
      <c r="E40" s="21"/>
      <c r="F40" s="21"/>
      <c r="G40" s="21"/>
      <c r="H40" s="21"/>
      <c r="I40" s="21"/>
      <c r="J40" s="21"/>
    </row>
    <row r="41" ht="6" customHeight="1" spans="1:10">
      <c r="A41" s="7"/>
      <c r="B41" s="8"/>
      <c r="C41" s="8"/>
      <c r="D41" s="7"/>
      <c r="E41" s="8"/>
      <c r="F41" s="8"/>
      <c r="G41" s="8"/>
      <c r="H41" s="8"/>
      <c r="I41" s="8"/>
      <c r="J41" s="8"/>
    </row>
    <row r="42" ht="9" customHeight="1"/>
    <row r="43" ht="30" customHeight="1" spans="1:10">
      <c r="A43" s="22" t="s">
        <v>136</v>
      </c>
      <c r="B43" s="22" t="s">
        <v>137</v>
      </c>
      <c r="C43" s="22" t="s">
        <v>116</v>
      </c>
      <c r="D43" s="22" t="s">
        <v>124</v>
      </c>
      <c r="E43" s="22" t="s">
        <v>125</v>
      </c>
      <c r="F43" s="22" t="s">
        <v>138</v>
      </c>
      <c r="G43" s="22" t="s">
        <v>127</v>
      </c>
      <c r="H43" s="22" t="s">
        <v>20</v>
      </c>
      <c r="I43" s="22" t="s">
        <v>21</v>
      </c>
      <c r="J43" s="22" t="s">
        <v>22</v>
      </c>
    </row>
    <row r="44" ht="30" customHeight="1" spans="1:10">
      <c r="A44" s="10">
        <v>1</v>
      </c>
      <c r="B44" s="10" t="str">
        <f ca="1">IFERROR(INDEX('DIGITAL DIRECTORY'!C:C,MATCH($A44,'DIGITAL DIRECTORY'!$U:$U,0)),"")</f>
        <v/>
      </c>
      <c r="C44" s="18" t="str">
        <f ca="1">IFERROR(INDEX('DIGITAL DIRECTORY'!K:K,MATCH($A44,'DIGITAL DIRECTORY'!$U:$U,0)),"")</f>
        <v/>
      </c>
      <c r="D44" s="10" t="str">
        <f ca="1">IFERROR(INDEX('DIGITAL DIRECTORY'!A:A,MATCH($A44,'DIGITAL DIRECTORY'!$U:$U,0)),"")</f>
        <v/>
      </c>
      <c r="E44" s="12" t="str">
        <f ca="1">IFERROR(INDEX('DIGITAL DIRECTORY'!D:D,MATCH($A44,'DIGITAL DIRECTORY'!$U:$U,0)),"")</f>
        <v/>
      </c>
      <c r="F44" s="12" t="str">
        <f ca="1">IFERROR(INDEX('DIGITAL DIRECTORY'!E:E,MATCH($A44,'DIGITAL DIRECTORY'!$U:$U,0)),"")</f>
        <v/>
      </c>
      <c r="G44" s="12" t="str">
        <f ca="1">IFERROR(INDEX('DIGITAL DIRECTORY'!F:F,MATCH($A44,'DIGITAL DIRECTORY'!$U:$U,0)),"")</f>
        <v/>
      </c>
      <c r="H44" s="13" t="str">
        <f ca="1">IFERROR(INDEX('DIGITAL DIRECTORY'!G:G,MATCH($A44,'DIGITAL DIRECTORY'!$U:$U,0)),"")</f>
        <v/>
      </c>
      <c r="I44" s="13" t="str">
        <f ca="1">IFERROR(INDEX('DIGITAL DIRECTORY'!H:H,MATCH($A44,'DIGITAL DIRECTORY'!$U:$U,0)),"")</f>
        <v/>
      </c>
      <c r="J44" s="13" t="str">
        <f ca="1">IFERROR(INDEX('DIGITAL DIRECTORY'!I:I,MATCH($A44,'DIGITAL DIRECTORY'!$U:$U,0)),"")</f>
        <v/>
      </c>
    </row>
    <row r="45" ht="30" customHeight="1" spans="1:10">
      <c r="A45" s="23">
        <v>2</v>
      </c>
      <c r="B45" s="23" t="str">
        <f ca="1">IFERROR(INDEX('DIGITAL DIRECTORY'!C:C,MATCH($A45,'DIGITAL DIRECTORY'!$U:$U,0)),"")</f>
        <v/>
      </c>
      <c r="C45" s="24" t="str">
        <f ca="1">IFERROR(INDEX('DIGITAL DIRECTORY'!K:K,MATCH($A45,'DIGITAL DIRECTORY'!$U:$U,0)),"")</f>
        <v/>
      </c>
      <c r="D45" s="23" t="str">
        <f ca="1">IFERROR(INDEX('DIGITAL DIRECTORY'!A:A,MATCH($A45,'DIGITAL DIRECTORY'!$U:$U,0)),"")</f>
        <v/>
      </c>
      <c r="E45" s="25" t="str">
        <f ca="1">IFERROR(INDEX('DIGITAL DIRECTORY'!D:D,MATCH($A45,'DIGITAL DIRECTORY'!$U:$U,0)),"")</f>
        <v/>
      </c>
      <c r="F45" s="25" t="str">
        <f ca="1">IFERROR(INDEX('DIGITAL DIRECTORY'!E:E,MATCH($A45,'DIGITAL DIRECTORY'!$U:$U,0)),"")</f>
        <v/>
      </c>
      <c r="G45" s="25" t="str">
        <f ca="1">IFERROR(INDEX('DIGITAL DIRECTORY'!F:F,MATCH($A45,'DIGITAL DIRECTORY'!$U:$U,0)),"")</f>
        <v/>
      </c>
      <c r="H45" s="26" t="str">
        <f ca="1">IFERROR(INDEX('DIGITAL DIRECTORY'!G:G,MATCH($A45,'DIGITAL DIRECTORY'!$U:$U,0)),"")</f>
        <v/>
      </c>
      <c r="I45" s="26" t="str">
        <f ca="1">IFERROR(INDEX('DIGITAL DIRECTORY'!H:H,MATCH($A45,'DIGITAL DIRECTORY'!$U:$U,0)),"")</f>
        <v/>
      </c>
      <c r="J45" s="26" t="str">
        <f ca="1">IFERROR(INDEX('DIGITAL DIRECTORY'!I:I,MATCH($A45,'DIGITAL DIRECTORY'!$U:$U,0)),"")</f>
        <v/>
      </c>
    </row>
    <row r="46" ht="30" customHeight="1" spans="1:10">
      <c r="A46" s="10">
        <v>3</v>
      </c>
      <c r="B46" s="10" t="str">
        <f ca="1">IFERROR(INDEX('DIGITAL DIRECTORY'!C:C,MATCH($A46,'DIGITAL DIRECTORY'!$U:$U,0)),"")</f>
        <v/>
      </c>
      <c r="C46" s="18" t="str">
        <f ca="1">IFERROR(INDEX('DIGITAL DIRECTORY'!K:K,MATCH($A46,'DIGITAL DIRECTORY'!$U:$U,0)),"")</f>
        <v/>
      </c>
      <c r="D46" s="10" t="str">
        <f ca="1">IFERROR(INDEX('DIGITAL DIRECTORY'!A:A,MATCH($A46,'DIGITAL DIRECTORY'!$U:$U,0)),"")</f>
        <v/>
      </c>
      <c r="E46" s="12" t="str">
        <f ca="1">IFERROR(INDEX('DIGITAL DIRECTORY'!D:D,MATCH($A46,'DIGITAL DIRECTORY'!$U:$U,0)),"")</f>
        <v/>
      </c>
      <c r="F46" s="12" t="str">
        <f ca="1">IFERROR(INDEX('DIGITAL DIRECTORY'!E:E,MATCH($A46,'DIGITAL DIRECTORY'!$U:$U,0)),"")</f>
        <v/>
      </c>
      <c r="G46" s="12" t="str">
        <f ca="1">IFERROR(INDEX('DIGITAL DIRECTORY'!F:F,MATCH($A46,'DIGITAL DIRECTORY'!$U:$U,0)),"")</f>
        <v/>
      </c>
      <c r="H46" s="13" t="str">
        <f ca="1">IFERROR(INDEX('DIGITAL DIRECTORY'!G:G,MATCH($A46,'DIGITAL DIRECTORY'!$U:$U,0)),"")</f>
        <v/>
      </c>
      <c r="I46" s="13" t="str">
        <f ca="1">IFERROR(INDEX('DIGITAL DIRECTORY'!H:H,MATCH($A46,'DIGITAL DIRECTORY'!$U:$U,0)),"")</f>
        <v/>
      </c>
      <c r="J46" s="13" t="str">
        <f ca="1">IFERROR(INDEX('DIGITAL DIRECTORY'!I:I,MATCH($A46,'DIGITAL DIRECTORY'!$U:$U,0)),"")</f>
        <v/>
      </c>
    </row>
    <row r="47" ht="30" customHeight="1" spans="1:10">
      <c r="A47" s="23">
        <v>4</v>
      </c>
      <c r="B47" s="23" t="str">
        <f ca="1">IFERROR(INDEX('DIGITAL DIRECTORY'!C:C,MATCH($A47,'DIGITAL DIRECTORY'!$U:$U,0)),"")</f>
        <v/>
      </c>
      <c r="C47" s="24" t="str">
        <f ca="1">IFERROR(INDEX('DIGITAL DIRECTORY'!K:K,MATCH($A47,'DIGITAL DIRECTORY'!$U:$U,0)),"")</f>
        <v/>
      </c>
      <c r="D47" s="23" t="str">
        <f ca="1">IFERROR(INDEX('DIGITAL DIRECTORY'!A:A,MATCH($A47,'DIGITAL DIRECTORY'!$U:$U,0)),"")</f>
        <v/>
      </c>
      <c r="E47" s="25" t="str">
        <f ca="1">IFERROR(INDEX('DIGITAL DIRECTORY'!D:D,MATCH($A47,'DIGITAL DIRECTORY'!$U:$U,0)),"")</f>
        <v/>
      </c>
      <c r="F47" s="25" t="str">
        <f ca="1">IFERROR(INDEX('DIGITAL DIRECTORY'!E:E,MATCH($A47,'DIGITAL DIRECTORY'!$U:$U,0)),"")</f>
        <v/>
      </c>
      <c r="G47" s="25" t="str">
        <f ca="1">IFERROR(INDEX('DIGITAL DIRECTORY'!F:F,MATCH($A47,'DIGITAL DIRECTORY'!$U:$U,0)),"")</f>
        <v/>
      </c>
      <c r="H47" s="26" t="str">
        <f ca="1">IFERROR(INDEX('DIGITAL DIRECTORY'!G:G,MATCH($A47,'DIGITAL DIRECTORY'!$U:$U,0)),"")</f>
        <v/>
      </c>
      <c r="I47" s="26" t="str">
        <f ca="1">IFERROR(INDEX('DIGITAL DIRECTORY'!H:H,MATCH($A47,'DIGITAL DIRECTORY'!$U:$U,0)),"")</f>
        <v/>
      </c>
      <c r="J47" s="26" t="str">
        <f ca="1">IFERROR(INDEX('DIGITAL DIRECTORY'!I:I,MATCH($A47,'DIGITAL DIRECTORY'!$U:$U,0)),"")</f>
        <v/>
      </c>
    </row>
    <row r="48" ht="30" customHeight="1" spans="1:10">
      <c r="A48" s="10">
        <v>5</v>
      </c>
      <c r="B48" s="10" t="str">
        <f ca="1">IFERROR(INDEX('DIGITAL DIRECTORY'!C:C,MATCH($A48,'DIGITAL DIRECTORY'!$U:$U,0)),"")</f>
        <v/>
      </c>
      <c r="C48" s="18" t="str">
        <f ca="1">IFERROR(INDEX('DIGITAL DIRECTORY'!K:K,MATCH($A48,'DIGITAL DIRECTORY'!$U:$U,0)),"")</f>
        <v/>
      </c>
      <c r="D48" s="10" t="str">
        <f ca="1">IFERROR(INDEX('DIGITAL DIRECTORY'!A:A,MATCH($A48,'DIGITAL DIRECTORY'!$U:$U,0)),"")</f>
        <v/>
      </c>
      <c r="E48" s="12" t="str">
        <f ca="1">IFERROR(INDEX('DIGITAL DIRECTORY'!D:D,MATCH($A48,'DIGITAL DIRECTORY'!$U:$U,0)),"")</f>
        <v/>
      </c>
      <c r="F48" s="12" t="str">
        <f ca="1">IFERROR(INDEX('DIGITAL DIRECTORY'!E:E,MATCH($A48,'DIGITAL DIRECTORY'!$U:$U,0)),"")</f>
        <v/>
      </c>
      <c r="G48" s="12" t="str">
        <f ca="1">IFERROR(INDEX('DIGITAL DIRECTORY'!F:F,MATCH($A48,'DIGITAL DIRECTORY'!$U:$U,0)),"")</f>
        <v/>
      </c>
      <c r="H48" s="13" t="str">
        <f ca="1">IFERROR(INDEX('DIGITAL DIRECTORY'!G:G,MATCH($A48,'DIGITAL DIRECTORY'!$U:$U,0)),"")</f>
        <v/>
      </c>
      <c r="I48" s="13" t="str">
        <f ca="1">IFERROR(INDEX('DIGITAL DIRECTORY'!H:H,MATCH($A48,'DIGITAL DIRECTORY'!$U:$U,0)),"")</f>
        <v/>
      </c>
      <c r="J48" s="13" t="str">
        <f ca="1">IFERROR(INDEX('DIGITAL DIRECTORY'!I:I,MATCH($A48,'DIGITAL DIRECTORY'!$U:$U,0)),"")</f>
        <v/>
      </c>
    </row>
    <row r="49" ht="30" customHeight="1" spans="1:10">
      <c r="A49" s="23">
        <v>6</v>
      </c>
      <c r="B49" s="23" t="str">
        <f ca="1">IFERROR(INDEX('DIGITAL DIRECTORY'!C:C,MATCH($A49,'DIGITAL DIRECTORY'!$U:$U,0)),"")</f>
        <v/>
      </c>
      <c r="C49" s="24" t="str">
        <f ca="1">IFERROR(INDEX('DIGITAL DIRECTORY'!K:K,MATCH($A49,'DIGITAL DIRECTORY'!$U:$U,0)),"")</f>
        <v/>
      </c>
      <c r="D49" s="23" t="str">
        <f ca="1">IFERROR(INDEX('DIGITAL DIRECTORY'!A:A,MATCH($A49,'DIGITAL DIRECTORY'!$U:$U,0)),"")</f>
        <v/>
      </c>
      <c r="E49" s="25" t="str">
        <f ca="1">IFERROR(INDEX('DIGITAL DIRECTORY'!D:D,MATCH($A49,'DIGITAL DIRECTORY'!$U:$U,0)),"")</f>
        <v/>
      </c>
      <c r="F49" s="25" t="str">
        <f ca="1">IFERROR(INDEX('DIGITAL DIRECTORY'!E:E,MATCH($A49,'DIGITAL DIRECTORY'!$U:$U,0)),"")</f>
        <v/>
      </c>
      <c r="G49" s="25" t="str">
        <f ca="1">IFERROR(INDEX('DIGITAL DIRECTORY'!F:F,MATCH($A49,'DIGITAL DIRECTORY'!$U:$U,0)),"")</f>
        <v/>
      </c>
      <c r="H49" s="26" t="str">
        <f ca="1">IFERROR(INDEX('DIGITAL DIRECTORY'!G:G,MATCH($A49,'DIGITAL DIRECTORY'!$U:$U,0)),"")</f>
        <v/>
      </c>
      <c r="I49" s="26" t="str">
        <f ca="1">IFERROR(INDEX('DIGITAL DIRECTORY'!H:H,MATCH($A49,'DIGITAL DIRECTORY'!$U:$U,0)),"")</f>
        <v/>
      </c>
      <c r="J49" s="26" t="str">
        <f ca="1">IFERROR(INDEX('DIGITAL DIRECTORY'!I:I,MATCH($A49,'DIGITAL DIRECTORY'!$U:$U,0)),"")</f>
        <v/>
      </c>
    </row>
    <row r="50" ht="30" customHeight="1" spans="1:10">
      <c r="A50" s="10">
        <v>7</v>
      </c>
      <c r="B50" s="10" t="str">
        <f ca="1">IFERROR(INDEX('DIGITAL DIRECTORY'!C:C,MATCH($A50,'DIGITAL DIRECTORY'!$U:$U,0)),"")</f>
        <v/>
      </c>
      <c r="C50" s="18" t="str">
        <f ca="1">IFERROR(INDEX('DIGITAL DIRECTORY'!K:K,MATCH($A50,'DIGITAL DIRECTORY'!$U:$U,0)),"")</f>
        <v/>
      </c>
      <c r="D50" s="10" t="str">
        <f ca="1">IFERROR(INDEX('DIGITAL DIRECTORY'!A:A,MATCH($A50,'DIGITAL DIRECTORY'!$U:$U,0)),"")</f>
        <v/>
      </c>
      <c r="E50" s="12" t="str">
        <f ca="1">IFERROR(INDEX('DIGITAL DIRECTORY'!D:D,MATCH($A50,'DIGITAL DIRECTORY'!$U:$U,0)),"")</f>
        <v/>
      </c>
      <c r="F50" s="12" t="str">
        <f ca="1">IFERROR(INDEX('DIGITAL DIRECTORY'!E:E,MATCH($A50,'DIGITAL DIRECTORY'!$U:$U,0)),"")</f>
        <v/>
      </c>
      <c r="G50" s="12" t="str">
        <f ca="1">IFERROR(INDEX('DIGITAL DIRECTORY'!F:F,MATCH($A50,'DIGITAL DIRECTORY'!$U:$U,0)),"")</f>
        <v/>
      </c>
      <c r="H50" s="13" t="str">
        <f ca="1">IFERROR(INDEX('DIGITAL DIRECTORY'!G:G,MATCH($A50,'DIGITAL DIRECTORY'!$U:$U,0)),"")</f>
        <v/>
      </c>
      <c r="I50" s="13" t="str">
        <f ca="1">IFERROR(INDEX('DIGITAL DIRECTORY'!H:H,MATCH($A50,'DIGITAL DIRECTORY'!$U:$U,0)),"")</f>
        <v/>
      </c>
      <c r="J50" s="13" t="str">
        <f ca="1">IFERROR(INDEX('DIGITAL DIRECTORY'!I:I,MATCH($A50,'DIGITAL DIRECTORY'!$U:$U,0)),"")</f>
        <v/>
      </c>
    </row>
    <row r="51" ht="30" customHeight="1" spans="1:10">
      <c r="A51" s="23">
        <v>8</v>
      </c>
      <c r="B51" s="23" t="str">
        <f ca="1">IFERROR(INDEX('DIGITAL DIRECTORY'!C:C,MATCH($A51,'DIGITAL DIRECTORY'!$U:$U,0)),"")</f>
        <v/>
      </c>
      <c r="C51" s="24" t="str">
        <f ca="1">IFERROR(INDEX('DIGITAL DIRECTORY'!K:K,MATCH($A51,'DIGITAL DIRECTORY'!$U:$U,0)),"")</f>
        <v/>
      </c>
      <c r="D51" s="23" t="str">
        <f ca="1">IFERROR(INDEX('DIGITAL DIRECTORY'!A:A,MATCH($A51,'DIGITAL DIRECTORY'!$U:$U,0)),"")</f>
        <v/>
      </c>
      <c r="E51" s="25" t="str">
        <f ca="1">IFERROR(INDEX('DIGITAL DIRECTORY'!D:D,MATCH($A51,'DIGITAL DIRECTORY'!$U:$U,0)),"")</f>
        <v/>
      </c>
      <c r="F51" s="25" t="str">
        <f ca="1">IFERROR(INDEX('DIGITAL DIRECTORY'!E:E,MATCH($A51,'DIGITAL DIRECTORY'!$U:$U,0)),"")</f>
        <v/>
      </c>
      <c r="G51" s="25" t="str">
        <f ca="1">IFERROR(INDEX('DIGITAL DIRECTORY'!F:F,MATCH($A51,'DIGITAL DIRECTORY'!$U:$U,0)),"")</f>
        <v/>
      </c>
      <c r="H51" s="26" t="str">
        <f ca="1">IFERROR(INDEX('DIGITAL DIRECTORY'!G:G,MATCH($A51,'DIGITAL DIRECTORY'!$U:$U,0)),"")</f>
        <v/>
      </c>
      <c r="I51" s="26" t="str">
        <f ca="1">IFERROR(INDEX('DIGITAL DIRECTORY'!H:H,MATCH($A51,'DIGITAL DIRECTORY'!$U:$U,0)),"")</f>
        <v/>
      </c>
      <c r="J51" s="26" t="str">
        <f ca="1">IFERROR(INDEX('DIGITAL DIRECTORY'!I:I,MATCH($A51,'DIGITAL DIRECTORY'!$U:$U,0)),"")</f>
        <v/>
      </c>
    </row>
    <row r="52" ht="30" customHeight="1" spans="1:10">
      <c r="A52" s="10">
        <v>9</v>
      </c>
      <c r="B52" s="10" t="str">
        <f ca="1">IFERROR(INDEX('DIGITAL DIRECTORY'!C:C,MATCH($A52,'DIGITAL DIRECTORY'!$U:$U,0)),"")</f>
        <v/>
      </c>
      <c r="C52" s="18" t="str">
        <f ca="1">IFERROR(INDEX('DIGITAL DIRECTORY'!K:K,MATCH($A52,'DIGITAL DIRECTORY'!$U:$U,0)),"")</f>
        <v/>
      </c>
      <c r="D52" s="10" t="str">
        <f ca="1">IFERROR(INDEX('DIGITAL DIRECTORY'!A:A,MATCH($A52,'DIGITAL DIRECTORY'!$U:$U,0)),"")</f>
        <v/>
      </c>
      <c r="E52" s="12" t="str">
        <f ca="1">IFERROR(INDEX('DIGITAL DIRECTORY'!D:D,MATCH($A52,'DIGITAL DIRECTORY'!$U:$U,0)),"")</f>
        <v/>
      </c>
      <c r="F52" s="12" t="str">
        <f ca="1">IFERROR(INDEX('DIGITAL DIRECTORY'!E:E,MATCH($A52,'DIGITAL DIRECTORY'!$U:$U,0)),"")</f>
        <v/>
      </c>
      <c r="G52" s="12" t="str">
        <f ca="1">IFERROR(INDEX('DIGITAL DIRECTORY'!F:F,MATCH($A52,'DIGITAL DIRECTORY'!$U:$U,0)),"")</f>
        <v/>
      </c>
      <c r="H52" s="13" t="str">
        <f ca="1">IFERROR(INDEX('DIGITAL DIRECTORY'!G:G,MATCH($A52,'DIGITAL DIRECTORY'!$U:$U,0)),"")</f>
        <v/>
      </c>
      <c r="I52" s="13" t="str">
        <f ca="1">IFERROR(INDEX('DIGITAL DIRECTORY'!H:H,MATCH($A52,'DIGITAL DIRECTORY'!$U:$U,0)),"")</f>
        <v/>
      </c>
      <c r="J52" s="13" t="str">
        <f ca="1">IFERROR(INDEX('DIGITAL DIRECTORY'!I:I,MATCH($A52,'DIGITAL DIRECTORY'!$U:$U,0)),"")</f>
        <v/>
      </c>
    </row>
    <row r="53" ht="30" customHeight="1" spans="1:10">
      <c r="A53" s="23">
        <v>10</v>
      </c>
      <c r="B53" s="23" t="str">
        <f ca="1">IFERROR(INDEX('DIGITAL DIRECTORY'!C:C,MATCH($A53,'DIGITAL DIRECTORY'!$U:$U,0)),"")</f>
        <v/>
      </c>
      <c r="C53" s="24" t="str">
        <f ca="1">IFERROR(INDEX('DIGITAL DIRECTORY'!K:K,MATCH($A53,'DIGITAL DIRECTORY'!$U:$U,0)),"")</f>
        <v/>
      </c>
      <c r="D53" s="23" t="str">
        <f ca="1">IFERROR(INDEX('DIGITAL DIRECTORY'!A:A,MATCH($A53,'DIGITAL DIRECTORY'!$U:$U,0)),"")</f>
        <v/>
      </c>
      <c r="E53" s="25" t="str">
        <f ca="1">IFERROR(INDEX('DIGITAL DIRECTORY'!D:D,MATCH($A53,'DIGITAL DIRECTORY'!$U:$U,0)),"")</f>
        <v/>
      </c>
      <c r="F53" s="25" t="str">
        <f ca="1">IFERROR(INDEX('DIGITAL DIRECTORY'!E:E,MATCH($A53,'DIGITAL DIRECTORY'!$U:$U,0)),"")</f>
        <v/>
      </c>
      <c r="G53" s="25" t="str">
        <f ca="1">IFERROR(INDEX('DIGITAL DIRECTORY'!F:F,MATCH($A53,'DIGITAL DIRECTORY'!$U:$U,0)),"")</f>
        <v/>
      </c>
      <c r="H53" s="26" t="str">
        <f ca="1">IFERROR(INDEX('DIGITAL DIRECTORY'!G:G,MATCH($A53,'DIGITAL DIRECTORY'!$U:$U,0)),"")</f>
        <v/>
      </c>
      <c r="I53" s="26" t="str">
        <f ca="1">IFERROR(INDEX('DIGITAL DIRECTORY'!H:H,MATCH($A53,'DIGITAL DIRECTORY'!$U:$U,0)),"")</f>
        <v/>
      </c>
      <c r="J53" s="26" t="str">
        <f ca="1">IFERROR(INDEX('DIGITAL DIRECTORY'!I:I,MATCH($A53,'DIGITAL DIRECTORY'!$U:$U,0)),"")</f>
        <v/>
      </c>
    </row>
    <row r="54" ht="30" customHeight="1" spans="1:10">
      <c r="A54" s="10">
        <v>11</v>
      </c>
      <c r="B54" s="10" t="str">
        <f ca="1">IFERROR(INDEX('DIGITAL DIRECTORY'!C:C,MATCH($A54,'DIGITAL DIRECTORY'!$U:$U,0)),"")</f>
        <v/>
      </c>
      <c r="C54" s="18" t="str">
        <f ca="1">IFERROR(INDEX('DIGITAL DIRECTORY'!K:K,MATCH($A54,'DIGITAL DIRECTORY'!$U:$U,0)),"")</f>
        <v/>
      </c>
      <c r="D54" s="10" t="str">
        <f ca="1">IFERROR(INDEX('DIGITAL DIRECTORY'!A:A,MATCH($A54,'DIGITAL DIRECTORY'!$U:$U,0)),"")</f>
        <v/>
      </c>
      <c r="E54" s="12" t="str">
        <f ca="1">IFERROR(INDEX('DIGITAL DIRECTORY'!D:D,MATCH($A54,'DIGITAL DIRECTORY'!$U:$U,0)),"")</f>
        <v/>
      </c>
      <c r="F54" s="12" t="str">
        <f ca="1">IFERROR(INDEX('DIGITAL DIRECTORY'!E:E,MATCH($A54,'DIGITAL DIRECTORY'!$U:$U,0)),"")</f>
        <v/>
      </c>
      <c r="G54" s="12" t="str">
        <f ca="1">IFERROR(INDEX('DIGITAL DIRECTORY'!F:F,MATCH($A54,'DIGITAL DIRECTORY'!$U:$U,0)),"")</f>
        <v/>
      </c>
      <c r="H54" s="13" t="str">
        <f ca="1">IFERROR(INDEX('DIGITAL DIRECTORY'!G:G,MATCH($A54,'DIGITAL DIRECTORY'!$U:$U,0)),"")</f>
        <v/>
      </c>
      <c r="I54" s="13" t="str">
        <f ca="1">IFERROR(INDEX('DIGITAL DIRECTORY'!H:H,MATCH($A54,'DIGITAL DIRECTORY'!$U:$U,0)),"")</f>
        <v/>
      </c>
      <c r="J54" s="13" t="str">
        <f ca="1">IFERROR(INDEX('DIGITAL DIRECTORY'!I:I,MATCH($A54,'DIGITAL DIRECTORY'!$U:$U,0)),"")</f>
        <v/>
      </c>
    </row>
    <row r="55" ht="30" customHeight="1" spans="1:10">
      <c r="A55" s="23">
        <v>12</v>
      </c>
      <c r="B55" s="23" t="str">
        <f ca="1">IFERROR(INDEX('DIGITAL DIRECTORY'!C:C,MATCH($A55,'DIGITAL DIRECTORY'!$U:$U,0)),"")</f>
        <v/>
      </c>
      <c r="C55" s="24" t="str">
        <f ca="1">IFERROR(INDEX('DIGITAL DIRECTORY'!K:K,MATCH($A55,'DIGITAL DIRECTORY'!$U:$U,0)),"")</f>
        <v/>
      </c>
      <c r="D55" s="23" t="str">
        <f ca="1">IFERROR(INDEX('DIGITAL DIRECTORY'!A:A,MATCH($A55,'DIGITAL DIRECTORY'!$U:$U,0)),"")</f>
        <v/>
      </c>
      <c r="E55" s="25" t="str">
        <f ca="1">IFERROR(INDEX('DIGITAL DIRECTORY'!D:D,MATCH($A55,'DIGITAL DIRECTORY'!$U:$U,0)),"")</f>
        <v/>
      </c>
      <c r="F55" s="25" t="str">
        <f ca="1">IFERROR(INDEX('DIGITAL DIRECTORY'!E:E,MATCH($A55,'DIGITAL DIRECTORY'!$U:$U,0)),"")</f>
        <v/>
      </c>
      <c r="G55" s="25" t="str">
        <f ca="1">IFERROR(INDEX('DIGITAL DIRECTORY'!F:F,MATCH($A55,'DIGITAL DIRECTORY'!$U:$U,0)),"")</f>
        <v/>
      </c>
      <c r="H55" s="26" t="str">
        <f ca="1">IFERROR(INDEX('DIGITAL DIRECTORY'!G:G,MATCH($A55,'DIGITAL DIRECTORY'!$U:$U,0)),"")</f>
        <v/>
      </c>
      <c r="I55" s="26" t="str">
        <f ca="1">IFERROR(INDEX('DIGITAL DIRECTORY'!H:H,MATCH($A55,'DIGITAL DIRECTORY'!$U:$U,0)),"")</f>
        <v/>
      </c>
      <c r="J55" s="26" t="str">
        <f ca="1">IFERROR(INDEX('DIGITAL DIRECTORY'!I:I,MATCH($A55,'DIGITAL DIRECTORY'!$U:$U,0)),"")</f>
        <v/>
      </c>
    </row>
    <row r="56" ht="30" customHeight="1" spans="1:10">
      <c r="A56" s="10">
        <v>13</v>
      </c>
      <c r="B56" s="10" t="str">
        <f ca="1">IFERROR(INDEX('DIGITAL DIRECTORY'!C:C,MATCH($A56,'DIGITAL DIRECTORY'!$U:$U,0)),"")</f>
        <v/>
      </c>
      <c r="C56" s="18" t="str">
        <f ca="1">IFERROR(INDEX('DIGITAL DIRECTORY'!K:K,MATCH($A56,'DIGITAL DIRECTORY'!$U:$U,0)),"")</f>
        <v/>
      </c>
      <c r="D56" s="10" t="str">
        <f ca="1">IFERROR(INDEX('DIGITAL DIRECTORY'!A:A,MATCH($A56,'DIGITAL DIRECTORY'!$U:$U,0)),"")</f>
        <v/>
      </c>
      <c r="E56" s="12" t="str">
        <f ca="1">IFERROR(INDEX('DIGITAL DIRECTORY'!D:D,MATCH($A56,'DIGITAL DIRECTORY'!$U:$U,0)),"")</f>
        <v/>
      </c>
      <c r="F56" s="12" t="str">
        <f ca="1">IFERROR(INDEX('DIGITAL DIRECTORY'!E:E,MATCH($A56,'DIGITAL DIRECTORY'!$U:$U,0)),"")</f>
        <v/>
      </c>
      <c r="G56" s="12" t="str">
        <f ca="1">IFERROR(INDEX('DIGITAL DIRECTORY'!F:F,MATCH($A56,'DIGITAL DIRECTORY'!$U:$U,0)),"")</f>
        <v/>
      </c>
      <c r="H56" s="13" t="str">
        <f ca="1">IFERROR(INDEX('DIGITAL DIRECTORY'!G:G,MATCH($A56,'DIGITAL DIRECTORY'!$U:$U,0)),"")</f>
        <v/>
      </c>
      <c r="I56" s="13" t="str">
        <f ca="1">IFERROR(INDEX('DIGITAL DIRECTORY'!H:H,MATCH($A56,'DIGITAL DIRECTORY'!$U:$U,0)),"")</f>
        <v/>
      </c>
      <c r="J56" s="13" t="str">
        <f ca="1">IFERROR(INDEX('DIGITAL DIRECTORY'!I:I,MATCH($A56,'DIGITAL DIRECTORY'!$U:$U,0)),"")</f>
        <v/>
      </c>
    </row>
    <row r="57" ht="30" customHeight="1" spans="1:10">
      <c r="A57" s="23">
        <v>14</v>
      </c>
      <c r="B57" s="23" t="str">
        <f ca="1">IFERROR(INDEX('DIGITAL DIRECTORY'!C:C,MATCH($A57,'DIGITAL DIRECTORY'!$U:$U,0)),"")</f>
        <v/>
      </c>
      <c r="C57" s="24" t="str">
        <f ca="1">IFERROR(INDEX('DIGITAL DIRECTORY'!K:K,MATCH($A57,'DIGITAL DIRECTORY'!$U:$U,0)),"")</f>
        <v/>
      </c>
      <c r="D57" s="23" t="str">
        <f ca="1">IFERROR(INDEX('DIGITAL DIRECTORY'!A:A,MATCH($A57,'DIGITAL DIRECTORY'!$U:$U,0)),"")</f>
        <v/>
      </c>
      <c r="E57" s="25" t="str">
        <f ca="1">IFERROR(INDEX('DIGITAL DIRECTORY'!D:D,MATCH($A57,'DIGITAL DIRECTORY'!$U:$U,0)),"")</f>
        <v/>
      </c>
      <c r="F57" s="25" t="str">
        <f ca="1">IFERROR(INDEX('DIGITAL DIRECTORY'!E:E,MATCH($A57,'DIGITAL DIRECTORY'!$U:$U,0)),"")</f>
        <v/>
      </c>
      <c r="G57" s="25" t="str">
        <f ca="1">IFERROR(INDEX('DIGITAL DIRECTORY'!F:F,MATCH($A57,'DIGITAL DIRECTORY'!$U:$U,0)),"")</f>
        <v/>
      </c>
      <c r="H57" s="26" t="str">
        <f ca="1">IFERROR(INDEX('DIGITAL DIRECTORY'!G:G,MATCH($A57,'DIGITAL DIRECTORY'!$U:$U,0)),"")</f>
        <v/>
      </c>
      <c r="I57" s="26" t="str">
        <f ca="1">IFERROR(INDEX('DIGITAL DIRECTORY'!H:H,MATCH($A57,'DIGITAL DIRECTORY'!$U:$U,0)),"")</f>
        <v/>
      </c>
      <c r="J57" s="26" t="str">
        <f ca="1">IFERROR(INDEX('DIGITAL DIRECTORY'!I:I,MATCH($A57,'DIGITAL DIRECTORY'!$U:$U,0)),"")</f>
        <v/>
      </c>
    </row>
    <row r="58" ht="30" customHeight="1" spans="1:10">
      <c r="A58" s="10">
        <v>15</v>
      </c>
      <c r="B58" s="10" t="str">
        <f ca="1">IFERROR(INDEX('DIGITAL DIRECTORY'!C:C,MATCH($A58,'DIGITAL DIRECTORY'!$U:$U,0)),"")</f>
        <v/>
      </c>
      <c r="C58" s="18" t="str">
        <f ca="1">IFERROR(INDEX('DIGITAL DIRECTORY'!K:K,MATCH($A58,'DIGITAL DIRECTORY'!$U:$U,0)),"")</f>
        <v/>
      </c>
      <c r="D58" s="10" t="str">
        <f ca="1">IFERROR(INDEX('DIGITAL DIRECTORY'!A:A,MATCH($A58,'DIGITAL DIRECTORY'!$U:$U,0)),"")</f>
        <v/>
      </c>
      <c r="E58" s="12" t="str">
        <f ca="1">IFERROR(INDEX('DIGITAL DIRECTORY'!D:D,MATCH($A58,'DIGITAL DIRECTORY'!$U:$U,0)),"")</f>
        <v/>
      </c>
      <c r="F58" s="12" t="str">
        <f ca="1">IFERROR(INDEX('DIGITAL DIRECTORY'!E:E,MATCH($A58,'DIGITAL DIRECTORY'!$U:$U,0)),"")</f>
        <v/>
      </c>
      <c r="G58" s="12" t="str">
        <f ca="1">IFERROR(INDEX('DIGITAL DIRECTORY'!F:F,MATCH($A58,'DIGITAL DIRECTORY'!$U:$U,0)),"")</f>
        <v/>
      </c>
      <c r="H58" s="13" t="str">
        <f ca="1">IFERROR(INDEX('DIGITAL DIRECTORY'!G:G,MATCH($A58,'DIGITAL DIRECTORY'!$U:$U,0)),"")</f>
        <v/>
      </c>
      <c r="I58" s="13" t="str">
        <f ca="1">IFERROR(INDEX('DIGITAL DIRECTORY'!H:H,MATCH($A58,'DIGITAL DIRECTORY'!$U:$U,0)),"")</f>
        <v/>
      </c>
      <c r="J58" s="13" t="str">
        <f ca="1">IFERROR(INDEX('DIGITAL DIRECTORY'!I:I,MATCH($A58,'DIGITAL DIRECTORY'!$U:$U,0)),"")</f>
        <v/>
      </c>
    </row>
    <row r="59" ht="30" customHeight="1" spans="1:10">
      <c r="A59" s="23">
        <v>16</v>
      </c>
      <c r="B59" s="23" t="str">
        <f ca="1">IFERROR(INDEX('DIGITAL DIRECTORY'!C:C,MATCH($A59,'DIGITAL DIRECTORY'!$U:$U,0)),"")</f>
        <v/>
      </c>
      <c r="C59" s="24" t="str">
        <f ca="1">IFERROR(INDEX('DIGITAL DIRECTORY'!K:K,MATCH($A59,'DIGITAL DIRECTORY'!$U:$U,0)),"")</f>
        <v/>
      </c>
      <c r="D59" s="23" t="str">
        <f ca="1">IFERROR(INDEX('DIGITAL DIRECTORY'!A:A,MATCH($A59,'DIGITAL DIRECTORY'!$U:$U,0)),"")</f>
        <v/>
      </c>
      <c r="E59" s="25" t="str">
        <f ca="1">IFERROR(INDEX('DIGITAL DIRECTORY'!D:D,MATCH($A59,'DIGITAL DIRECTORY'!$U:$U,0)),"")</f>
        <v/>
      </c>
      <c r="F59" s="25" t="str">
        <f ca="1">IFERROR(INDEX('DIGITAL DIRECTORY'!E:E,MATCH($A59,'DIGITAL DIRECTORY'!$U:$U,0)),"")</f>
        <v/>
      </c>
      <c r="G59" s="25" t="str">
        <f ca="1">IFERROR(INDEX('DIGITAL DIRECTORY'!F:F,MATCH($A59,'DIGITAL DIRECTORY'!$U:$U,0)),"")</f>
        <v/>
      </c>
      <c r="H59" s="26" t="str">
        <f ca="1">IFERROR(INDEX('DIGITAL DIRECTORY'!G:G,MATCH($A59,'DIGITAL DIRECTORY'!$U:$U,0)),"")</f>
        <v/>
      </c>
      <c r="I59" s="26" t="str">
        <f ca="1">IFERROR(INDEX('DIGITAL DIRECTORY'!H:H,MATCH($A59,'DIGITAL DIRECTORY'!$U:$U,0)),"")</f>
        <v/>
      </c>
      <c r="J59" s="26" t="str">
        <f ca="1">IFERROR(INDEX('DIGITAL DIRECTORY'!I:I,MATCH($A59,'DIGITAL DIRECTORY'!$U:$U,0)),"")</f>
        <v/>
      </c>
    </row>
    <row r="60" ht="30" customHeight="1" spans="1:10">
      <c r="A60" s="10">
        <v>17</v>
      </c>
      <c r="B60" s="10" t="str">
        <f ca="1">IFERROR(INDEX('DIGITAL DIRECTORY'!C:C,MATCH($A60,'DIGITAL DIRECTORY'!$U:$U,0)),"")</f>
        <v/>
      </c>
      <c r="C60" s="18" t="str">
        <f ca="1">IFERROR(INDEX('DIGITAL DIRECTORY'!K:K,MATCH($A60,'DIGITAL DIRECTORY'!$U:$U,0)),"")</f>
        <v/>
      </c>
      <c r="D60" s="10" t="str">
        <f ca="1">IFERROR(INDEX('DIGITAL DIRECTORY'!A:A,MATCH($A60,'DIGITAL DIRECTORY'!$U:$U,0)),"")</f>
        <v/>
      </c>
      <c r="E60" s="12" t="str">
        <f ca="1">IFERROR(INDEX('DIGITAL DIRECTORY'!D:D,MATCH($A60,'DIGITAL DIRECTORY'!$U:$U,0)),"")</f>
        <v/>
      </c>
      <c r="F60" s="12" t="str">
        <f ca="1">IFERROR(INDEX('DIGITAL DIRECTORY'!E:E,MATCH($A60,'DIGITAL DIRECTORY'!$U:$U,0)),"")</f>
        <v/>
      </c>
      <c r="G60" s="12" t="str">
        <f ca="1">IFERROR(INDEX('DIGITAL DIRECTORY'!F:F,MATCH($A60,'DIGITAL DIRECTORY'!$U:$U,0)),"")</f>
        <v/>
      </c>
      <c r="H60" s="13" t="str">
        <f ca="1">IFERROR(INDEX('DIGITAL DIRECTORY'!G:G,MATCH($A60,'DIGITAL DIRECTORY'!$U:$U,0)),"")</f>
        <v/>
      </c>
      <c r="I60" s="13" t="str">
        <f ca="1">IFERROR(INDEX('DIGITAL DIRECTORY'!H:H,MATCH($A60,'DIGITAL DIRECTORY'!$U:$U,0)),"")</f>
        <v/>
      </c>
      <c r="J60" s="13" t="str">
        <f ca="1">IFERROR(INDEX('DIGITAL DIRECTORY'!I:I,MATCH($A60,'DIGITAL DIRECTORY'!$U:$U,0)),"")</f>
        <v/>
      </c>
    </row>
    <row r="61" ht="30" customHeight="1" spans="1:10">
      <c r="A61" s="23">
        <v>18</v>
      </c>
      <c r="B61" s="23" t="str">
        <f ca="1">IFERROR(INDEX('DIGITAL DIRECTORY'!C:C,MATCH($A61,'DIGITAL DIRECTORY'!$U:$U,0)),"")</f>
        <v/>
      </c>
      <c r="C61" s="24" t="str">
        <f ca="1">IFERROR(INDEX('DIGITAL DIRECTORY'!K:K,MATCH($A61,'DIGITAL DIRECTORY'!$U:$U,0)),"")</f>
        <v/>
      </c>
      <c r="D61" s="23" t="str">
        <f ca="1">IFERROR(INDEX('DIGITAL DIRECTORY'!A:A,MATCH($A61,'DIGITAL DIRECTORY'!$U:$U,0)),"")</f>
        <v/>
      </c>
      <c r="E61" s="25" t="str">
        <f ca="1">IFERROR(INDEX('DIGITAL DIRECTORY'!D:D,MATCH($A61,'DIGITAL DIRECTORY'!$U:$U,0)),"")</f>
        <v/>
      </c>
      <c r="F61" s="25" t="str">
        <f ca="1">IFERROR(INDEX('DIGITAL DIRECTORY'!E:E,MATCH($A61,'DIGITAL DIRECTORY'!$U:$U,0)),"")</f>
        <v/>
      </c>
      <c r="G61" s="25" t="str">
        <f ca="1">IFERROR(INDEX('DIGITAL DIRECTORY'!F:F,MATCH($A61,'DIGITAL DIRECTORY'!$U:$U,0)),"")</f>
        <v/>
      </c>
      <c r="H61" s="26" t="str">
        <f ca="1">IFERROR(INDEX('DIGITAL DIRECTORY'!G:G,MATCH($A61,'DIGITAL DIRECTORY'!$U:$U,0)),"")</f>
        <v/>
      </c>
      <c r="I61" s="26" t="str">
        <f ca="1">IFERROR(INDEX('DIGITAL DIRECTORY'!H:H,MATCH($A61,'DIGITAL DIRECTORY'!$U:$U,0)),"")</f>
        <v/>
      </c>
      <c r="J61" s="26" t="str">
        <f ca="1">IFERROR(INDEX('DIGITAL DIRECTORY'!I:I,MATCH($A61,'DIGITAL DIRECTORY'!$U:$U,0)),"")</f>
        <v/>
      </c>
    </row>
    <row r="62" ht="30" customHeight="1" spans="1:10">
      <c r="A62" s="10">
        <v>19</v>
      </c>
      <c r="B62" s="10" t="str">
        <f ca="1">IFERROR(INDEX('DIGITAL DIRECTORY'!C:C,MATCH($A62,'DIGITAL DIRECTORY'!$U:$U,0)),"")</f>
        <v/>
      </c>
      <c r="C62" s="18" t="str">
        <f ca="1">IFERROR(INDEX('DIGITAL DIRECTORY'!K:K,MATCH($A62,'DIGITAL DIRECTORY'!$U:$U,0)),"")</f>
        <v/>
      </c>
      <c r="D62" s="10" t="str">
        <f ca="1">IFERROR(INDEX('DIGITAL DIRECTORY'!A:A,MATCH($A62,'DIGITAL DIRECTORY'!$U:$U,0)),"")</f>
        <v/>
      </c>
      <c r="E62" s="12" t="str">
        <f ca="1">IFERROR(INDEX('DIGITAL DIRECTORY'!D:D,MATCH($A62,'DIGITAL DIRECTORY'!$U:$U,0)),"")</f>
        <v/>
      </c>
      <c r="F62" s="12" t="str">
        <f ca="1">IFERROR(INDEX('DIGITAL DIRECTORY'!E:E,MATCH($A62,'DIGITAL DIRECTORY'!$U:$U,0)),"")</f>
        <v/>
      </c>
      <c r="G62" s="12" t="str">
        <f ca="1">IFERROR(INDEX('DIGITAL DIRECTORY'!F:F,MATCH($A62,'DIGITAL DIRECTORY'!$U:$U,0)),"")</f>
        <v/>
      </c>
      <c r="H62" s="13" t="str">
        <f ca="1">IFERROR(INDEX('DIGITAL DIRECTORY'!G:G,MATCH($A62,'DIGITAL DIRECTORY'!$U:$U,0)),"")</f>
        <v/>
      </c>
      <c r="I62" s="13" t="str">
        <f ca="1">IFERROR(INDEX('DIGITAL DIRECTORY'!H:H,MATCH($A62,'DIGITAL DIRECTORY'!$U:$U,0)),"")</f>
        <v/>
      </c>
      <c r="J62" s="13" t="str">
        <f ca="1">IFERROR(INDEX('DIGITAL DIRECTORY'!I:I,MATCH($A62,'DIGITAL DIRECTORY'!$U:$U,0)),"")</f>
        <v/>
      </c>
    </row>
    <row r="63" ht="30" customHeight="1" spans="1:10">
      <c r="A63" s="23">
        <v>20</v>
      </c>
      <c r="B63" s="23" t="str">
        <f ca="1">IFERROR(INDEX('DIGITAL DIRECTORY'!C:C,MATCH($A63,'DIGITAL DIRECTORY'!$U:$U,0)),"")</f>
        <v/>
      </c>
      <c r="C63" s="24" t="str">
        <f ca="1">IFERROR(INDEX('DIGITAL DIRECTORY'!K:K,MATCH($A63,'DIGITAL DIRECTORY'!$U:$U,0)),"")</f>
        <v/>
      </c>
      <c r="D63" s="23" t="str">
        <f ca="1">IFERROR(INDEX('DIGITAL DIRECTORY'!A:A,MATCH($A63,'DIGITAL DIRECTORY'!$U:$U,0)),"")</f>
        <v/>
      </c>
      <c r="E63" s="25" t="str">
        <f ca="1">IFERROR(INDEX('DIGITAL DIRECTORY'!D:D,MATCH($A63,'DIGITAL DIRECTORY'!$U:$U,0)),"")</f>
        <v/>
      </c>
      <c r="F63" s="25" t="str">
        <f ca="1">IFERROR(INDEX('DIGITAL DIRECTORY'!E:E,MATCH($A63,'DIGITAL DIRECTORY'!$U:$U,0)),"")</f>
        <v/>
      </c>
      <c r="G63" s="25" t="str">
        <f ca="1">IFERROR(INDEX('DIGITAL DIRECTORY'!F:F,MATCH($A63,'DIGITAL DIRECTORY'!$U:$U,0)),"")</f>
        <v/>
      </c>
      <c r="H63" s="26" t="str">
        <f ca="1">IFERROR(INDEX('DIGITAL DIRECTORY'!G:G,MATCH($A63,'DIGITAL DIRECTORY'!$U:$U,0)),"")</f>
        <v/>
      </c>
      <c r="I63" s="26" t="str">
        <f ca="1">IFERROR(INDEX('DIGITAL DIRECTORY'!H:H,MATCH($A63,'DIGITAL DIRECTORY'!$U:$U,0)),"")</f>
        <v/>
      </c>
      <c r="J63" s="26" t="str">
        <f ca="1">IFERROR(INDEX('DIGITAL DIRECTORY'!I:I,MATCH($A63,'DIGITAL DIRECTORY'!$U:$U,0)),"")</f>
        <v/>
      </c>
    </row>
    <row r="64" ht="30" customHeight="1" spans="1:10">
      <c r="A64" s="10">
        <v>21</v>
      </c>
      <c r="B64" s="10" t="str">
        <f ca="1">IFERROR(INDEX('DIGITAL DIRECTORY'!C:C,MATCH($A64,'DIGITAL DIRECTORY'!$U:$U,0)),"")</f>
        <v/>
      </c>
      <c r="C64" s="18" t="str">
        <f ca="1">IFERROR(INDEX('DIGITAL DIRECTORY'!K:K,MATCH($A64,'DIGITAL DIRECTORY'!$U:$U,0)),"")</f>
        <v/>
      </c>
      <c r="D64" s="10" t="str">
        <f ca="1">IFERROR(INDEX('DIGITAL DIRECTORY'!A:A,MATCH($A64,'DIGITAL DIRECTORY'!$U:$U,0)),"")</f>
        <v/>
      </c>
      <c r="E64" s="12" t="str">
        <f ca="1">IFERROR(INDEX('DIGITAL DIRECTORY'!D:D,MATCH($A64,'DIGITAL DIRECTORY'!$U:$U,0)),"")</f>
        <v/>
      </c>
      <c r="F64" s="12" t="str">
        <f ca="1">IFERROR(INDEX('DIGITAL DIRECTORY'!E:E,MATCH($A64,'DIGITAL DIRECTORY'!$U:$U,0)),"")</f>
        <v/>
      </c>
      <c r="G64" s="12" t="str">
        <f ca="1">IFERROR(INDEX('DIGITAL DIRECTORY'!F:F,MATCH($A64,'DIGITAL DIRECTORY'!$U:$U,0)),"")</f>
        <v/>
      </c>
      <c r="H64" s="13" t="str">
        <f ca="1">IFERROR(INDEX('DIGITAL DIRECTORY'!G:G,MATCH($A64,'DIGITAL DIRECTORY'!$U:$U,0)),"")</f>
        <v/>
      </c>
      <c r="I64" s="13" t="str">
        <f ca="1">IFERROR(INDEX('DIGITAL DIRECTORY'!H:H,MATCH($A64,'DIGITAL DIRECTORY'!$U:$U,0)),"")</f>
        <v/>
      </c>
      <c r="J64" s="13" t="str">
        <f ca="1">IFERROR(INDEX('DIGITAL DIRECTORY'!I:I,MATCH($A64,'DIGITAL DIRECTORY'!$U:$U,0)),"")</f>
        <v/>
      </c>
    </row>
    <row r="65" ht="30" customHeight="1" spans="1:10">
      <c r="A65" s="23">
        <v>22</v>
      </c>
      <c r="B65" s="23" t="str">
        <f ca="1">IFERROR(INDEX('DIGITAL DIRECTORY'!C:C,MATCH($A65,'DIGITAL DIRECTORY'!$U:$U,0)),"")</f>
        <v/>
      </c>
      <c r="C65" s="24" t="str">
        <f ca="1">IFERROR(INDEX('DIGITAL DIRECTORY'!K:K,MATCH($A65,'DIGITAL DIRECTORY'!$U:$U,0)),"")</f>
        <v/>
      </c>
      <c r="D65" s="23" t="str">
        <f ca="1">IFERROR(INDEX('DIGITAL DIRECTORY'!A:A,MATCH($A65,'DIGITAL DIRECTORY'!$U:$U,0)),"")</f>
        <v/>
      </c>
      <c r="E65" s="25" t="str">
        <f ca="1">IFERROR(INDEX('DIGITAL DIRECTORY'!D:D,MATCH($A65,'DIGITAL DIRECTORY'!$U:$U,0)),"")</f>
        <v/>
      </c>
      <c r="F65" s="25" t="str">
        <f ca="1">IFERROR(INDEX('DIGITAL DIRECTORY'!E:E,MATCH($A65,'DIGITAL DIRECTORY'!$U:$U,0)),"")</f>
        <v/>
      </c>
      <c r="G65" s="25" t="str">
        <f ca="1">IFERROR(INDEX('DIGITAL DIRECTORY'!F:F,MATCH($A65,'DIGITAL DIRECTORY'!$U:$U,0)),"")</f>
        <v/>
      </c>
      <c r="H65" s="26" t="str">
        <f ca="1">IFERROR(INDEX('DIGITAL DIRECTORY'!G:G,MATCH($A65,'DIGITAL DIRECTORY'!$U:$U,0)),"")</f>
        <v/>
      </c>
      <c r="I65" s="26" t="str">
        <f ca="1">IFERROR(INDEX('DIGITAL DIRECTORY'!H:H,MATCH($A65,'DIGITAL DIRECTORY'!$U:$U,0)),"")</f>
        <v/>
      </c>
      <c r="J65" s="26" t="str">
        <f ca="1">IFERROR(INDEX('DIGITAL DIRECTORY'!I:I,MATCH($A65,'DIGITAL DIRECTORY'!$U:$U,0)),"")</f>
        <v/>
      </c>
    </row>
    <row r="66" ht="30" customHeight="1" spans="1:10">
      <c r="A66" s="10">
        <v>23</v>
      </c>
      <c r="B66" s="10" t="str">
        <f ca="1">IFERROR(INDEX('DIGITAL DIRECTORY'!C:C,MATCH($A66,'DIGITAL DIRECTORY'!$U:$U,0)),"")</f>
        <v/>
      </c>
      <c r="C66" s="18" t="str">
        <f ca="1">IFERROR(INDEX('DIGITAL DIRECTORY'!K:K,MATCH($A66,'DIGITAL DIRECTORY'!$U:$U,0)),"")</f>
        <v/>
      </c>
      <c r="D66" s="10" t="str">
        <f ca="1">IFERROR(INDEX('DIGITAL DIRECTORY'!A:A,MATCH($A66,'DIGITAL DIRECTORY'!$U:$U,0)),"")</f>
        <v/>
      </c>
      <c r="E66" s="12" t="str">
        <f ca="1">IFERROR(INDEX('DIGITAL DIRECTORY'!D:D,MATCH($A66,'DIGITAL DIRECTORY'!$U:$U,0)),"")</f>
        <v/>
      </c>
      <c r="F66" s="12" t="str">
        <f ca="1">IFERROR(INDEX('DIGITAL DIRECTORY'!E:E,MATCH($A66,'DIGITAL DIRECTORY'!$U:$U,0)),"")</f>
        <v/>
      </c>
      <c r="G66" s="12" t="str">
        <f ca="1">IFERROR(INDEX('DIGITAL DIRECTORY'!F:F,MATCH($A66,'DIGITAL DIRECTORY'!$U:$U,0)),"")</f>
        <v/>
      </c>
      <c r="H66" s="13" t="str">
        <f ca="1">IFERROR(INDEX('DIGITAL DIRECTORY'!G:G,MATCH($A66,'DIGITAL DIRECTORY'!$U:$U,0)),"")</f>
        <v/>
      </c>
      <c r="I66" s="13" t="str">
        <f ca="1">IFERROR(INDEX('DIGITAL DIRECTORY'!H:H,MATCH($A66,'DIGITAL DIRECTORY'!$U:$U,0)),"")</f>
        <v/>
      </c>
      <c r="J66" s="13" t="str">
        <f ca="1">IFERROR(INDEX('DIGITAL DIRECTORY'!I:I,MATCH($A66,'DIGITAL DIRECTORY'!$U:$U,0)),"")</f>
        <v/>
      </c>
    </row>
    <row r="67" ht="30" customHeight="1" spans="1:10">
      <c r="A67" s="23">
        <v>24</v>
      </c>
      <c r="B67" s="23" t="str">
        <f ca="1">IFERROR(INDEX('DIGITAL DIRECTORY'!C:C,MATCH($A67,'DIGITAL DIRECTORY'!$U:$U,0)),"")</f>
        <v/>
      </c>
      <c r="C67" s="24" t="str">
        <f ca="1">IFERROR(INDEX('DIGITAL DIRECTORY'!K:K,MATCH($A67,'DIGITAL DIRECTORY'!$U:$U,0)),"")</f>
        <v/>
      </c>
      <c r="D67" s="23" t="str">
        <f ca="1">IFERROR(INDEX('DIGITAL DIRECTORY'!A:A,MATCH($A67,'DIGITAL DIRECTORY'!$U:$U,0)),"")</f>
        <v/>
      </c>
      <c r="E67" s="25" t="str">
        <f ca="1">IFERROR(INDEX('DIGITAL DIRECTORY'!D:D,MATCH($A67,'DIGITAL DIRECTORY'!$U:$U,0)),"")</f>
        <v/>
      </c>
      <c r="F67" s="25" t="str">
        <f ca="1">IFERROR(INDEX('DIGITAL DIRECTORY'!E:E,MATCH($A67,'DIGITAL DIRECTORY'!$U:$U,0)),"")</f>
        <v/>
      </c>
      <c r="G67" s="25" t="str">
        <f ca="1">IFERROR(INDEX('DIGITAL DIRECTORY'!F:F,MATCH($A67,'DIGITAL DIRECTORY'!$U:$U,0)),"")</f>
        <v/>
      </c>
      <c r="H67" s="26" t="str">
        <f ca="1">IFERROR(INDEX('DIGITAL DIRECTORY'!G:G,MATCH($A67,'DIGITAL DIRECTORY'!$U:$U,0)),"")</f>
        <v/>
      </c>
      <c r="I67" s="26" t="str">
        <f ca="1">IFERROR(INDEX('DIGITAL DIRECTORY'!H:H,MATCH($A67,'DIGITAL DIRECTORY'!$U:$U,0)),"")</f>
        <v/>
      </c>
      <c r="J67" s="26" t="str">
        <f ca="1">IFERROR(INDEX('DIGITAL DIRECTORY'!I:I,MATCH($A67,'DIGITAL DIRECTORY'!$U:$U,0)),"")</f>
        <v/>
      </c>
    </row>
    <row r="68" ht="30" customHeight="1" spans="1:10">
      <c r="A68" s="10">
        <v>25</v>
      </c>
      <c r="B68" s="10" t="str">
        <f ca="1">IFERROR(INDEX('DIGITAL DIRECTORY'!C:C,MATCH($A68,'DIGITAL DIRECTORY'!$U:$U,0)),"")</f>
        <v/>
      </c>
      <c r="C68" s="18" t="str">
        <f ca="1">IFERROR(INDEX('DIGITAL DIRECTORY'!K:K,MATCH($A68,'DIGITAL DIRECTORY'!$U:$U,0)),"")</f>
        <v/>
      </c>
      <c r="D68" s="10" t="str">
        <f ca="1">IFERROR(INDEX('DIGITAL DIRECTORY'!A:A,MATCH($A68,'DIGITAL DIRECTORY'!$U:$U,0)),"")</f>
        <v/>
      </c>
      <c r="E68" s="12" t="str">
        <f ca="1">IFERROR(INDEX('DIGITAL DIRECTORY'!D:D,MATCH($A68,'DIGITAL DIRECTORY'!$U:$U,0)),"")</f>
        <v/>
      </c>
      <c r="F68" s="12" t="str">
        <f ca="1">IFERROR(INDEX('DIGITAL DIRECTORY'!E:E,MATCH($A68,'DIGITAL DIRECTORY'!$U:$U,0)),"")</f>
        <v/>
      </c>
      <c r="G68" s="12" t="str">
        <f ca="1">IFERROR(INDEX('DIGITAL DIRECTORY'!F:F,MATCH($A68,'DIGITAL DIRECTORY'!$U:$U,0)),"")</f>
        <v/>
      </c>
      <c r="H68" s="13" t="str">
        <f ca="1">IFERROR(INDEX('DIGITAL DIRECTORY'!G:G,MATCH($A68,'DIGITAL DIRECTORY'!$U:$U,0)),"")</f>
        <v/>
      </c>
      <c r="I68" s="13" t="str">
        <f ca="1">IFERROR(INDEX('DIGITAL DIRECTORY'!H:H,MATCH($A68,'DIGITAL DIRECTORY'!$U:$U,0)),"")</f>
        <v/>
      </c>
      <c r="J68" s="13" t="str">
        <f ca="1">IFERROR(INDEX('DIGITAL DIRECTORY'!I:I,MATCH($A68,'DIGITAL DIRECTORY'!$U:$U,0)),"")</f>
        <v/>
      </c>
    </row>
    <row r="69" ht="30" customHeight="1" spans="1:10">
      <c r="A69" s="23">
        <v>26</v>
      </c>
      <c r="B69" s="23" t="str">
        <f ca="1">IFERROR(INDEX('DIGITAL DIRECTORY'!C:C,MATCH($A69,'DIGITAL DIRECTORY'!$U:$U,0)),"")</f>
        <v/>
      </c>
      <c r="C69" s="24" t="str">
        <f ca="1">IFERROR(INDEX('DIGITAL DIRECTORY'!K:K,MATCH($A69,'DIGITAL DIRECTORY'!$U:$U,0)),"")</f>
        <v/>
      </c>
      <c r="D69" s="23" t="str">
        <f ca="1">IFERROR(INDEX('DIGITAL DIRECTORY'!A:A,MATCH($A69,'DIGITAL DIRECTORY'!$U:$U,0)),"")</f>
        <v/>
      </c>
      <c r="E69" s="25" t="str">
        <f ca="1">IFERROR(INDEX('DIGITAL DIRECTORY'!D:D,MATCH($A69,'DIGITAL DIRECTORY'!$U:$U,0)),"")</f>
        <v/>
      </c>
      <c r="F69" s="25" t="str">
        <f ca="1">IFERROR(INDEX('DIGITAL DIRECTORY'!E:E,MATCH($A69,'DIGITAL DIRECTORY'!$U:$U,0)),"")</f>
        <v/>
      </c>
      <c r="G69" s="25" t="str">
        <f ca="1">IFERROR(INDEX('DIGITAL DIRECTORY'!F:F,MATCH($A69,'DIGITAL DIRECTORY'!$U:$U,0)),"")</f>
        <v/>
      </c>
      <c r="H69" s="26" t="str">
        <f ca="1">IFERROR(INDEX('DIGITAL DIRECTORY'!G:G,MATCH($A69,'DIGITAL DIRECTORY'!$U:$U,0)),"")</f>
        <v/>
      </c>
      <c r="I69" s="26" t="str">
        <f ca="1">IFERROR(INDEX('DIGITAL DIRECTORY'!H:H,MATCH($A69,'DIGITAL DIRECTORY'!$U:$U,0)),"")</f>
        <v/>
      </c>
      <c r="J69" s="26" t="str">
        <f ca="1">IFERROR(INDEX('DIGITAL DIRECTORY'!I:I,MATCH($A69,'DIGITAL DIRECTORY'!$U:$U,0)),"")</f>
        <v/>
      </c>
    </row>
    <row r="70" ht="30" customHeight="1" spans="1:10">
      <c r="A70" s="10">
        <v>27</v>
      </c>
      <c r="B70" s="10" t="str">
        <f ca="1">IFERROR(INDEX('DIGITAL DIRECTORY'!C:C,MATCH($A70,'DIGITAL DIRECTORY'!$U:$U,0)),"")</f>
        <v/>
      </c>
      <c r="C70" s="18" t="str">
        <f ca="1">IFERROR(INDEX('DIGITAL DIRECTORY'!K:K,MATCH($A70,'DIGITAL DIRECTORY'!$U:$U,0)),"")</f>
        <v/>
      </c>
      <c r="D70" s="10" t="str">
        <f ca="1">IFERROR(INDEX('DIGITAL DIRECTORY'!A:A,MATCH($A70,'DIGITAL DIRECTORY'!$U:$U,0)),"")</f>
        <v/>
      </c>
      <c r="E70" s="12" t="str">
        <f ca="1">IFERROR(INDEX('DIGITAL DIRECTORY'!D:D,MATCH($A70,'DIGITAL DIRECTORY'!$U:$U,0)),"")</f>
        <v/>
      </c>
      <c r="F70" s="12" t="str">
        <f ca="1">IFERROR(INDEX('DIGITAL DIRECTORY'!E:E,MATCH($A70,'DIGITAL DIRECTORY'!$U:$U,0)),"")</f>
        <v/>
      </c>
      <c r="G70" s="12" t="str">
        <f ca="1">IFERROR(INDEX('DIGITAL DIRECTORY'!F:F,MATCH($A70,'DIGITAL DIRECTORY'!$U:$U,0)),"")</f>
        <v/>
      </c>
      <c r="H70" s="13" t="str">
        <f ca="1">IFERROR(INDEX('DIGITAL DIRECTORY'!G:G,MATCH($A70,'DIGITAL DIRECTORY'!$U:$U,0)),"")</f>
        <v/>
      </c>
      <c r="I70" s="13" t="str">
        <f ca="1">IFERROR(INDEX('DIGITAL DIRECTORY'!H:H,MATCH($A70,'DIGITAL DIRECTORY'!$U:$U,0)),"")</f>
        <v/>
      </c>
      <c r="J70" s="13" t="str">
        <f ca="1">IFERROR(INDEX('DIGITAL DIRECTORY'!I:I,MATCH($A70,'DIGITAL DIRECTORY'!$U:$U,0)),"")</f>
        <v/>
      </c>
    </row>
    <row r="71" ht="30" customHeight="1" spans="1:10">
      <c r="A71" s="23">
        <v>28</v>
      </c>
      <c r="B71" s="23" t="str">
        <f ca="1">IFERROR(INDEX('DIGITAL DIRECTORY'!C:C,MATCH($A71,'DIGITAL DIRECTORY'!$U:$U,0)),"")</f>
        <v/>
      </c>
      <c r="C71" s="24" t="str">
        <f ca="1">IFERROR(INDEX('DIGITAL DIRECTORY'!K:K,MATCH($A71,'DIGITAL DIRECTORY'!$U:$U,0)),"")</f>
        <v/>
      </c>
      <c r="D71" s="23" t="str">
        <f ca="1">IFERROR(INDEX('DIGITAL DIRECTORY'!A:A,MATCH($A71,'DIGITAL DIRECTORY'!$U:$U,0)),"")</f>
        <v/>
      </c>
      <c r="E71" s="25" t="str">
        <f ca="1">IFERROR(INDEX('DIGITAL DIRECTORY'!D:D,MATCH($A71,'DIGITAL DIRECTORY'!$U:$U,0)),"")</f>
        <v/>
      </c>
      <c r="F71" s="25" t="str">
        <f ca="1">IFERROR(INDEX('DIGITAL DIRECTORY'!E:E,MATCH($A71,'DIGITAL DIRECTORY'!$U:$U,0)),"")</f>
        <v/>
      </c>
      <c r="G71" s="25" t="str">
        <f ca="1">IFERROR(INDEX('DIGITAL DIRECTORY'!F:F,MATCH($A71,'DIGITAL DIRECTORY'!$U:$U,0)),"")</f>
        <v/>
      </c>
      <c r="H71" s="26" t="str">
        <f ca="1">IFERROR(INDEX('DIGITAL DIRECTORY'!G:G,MATCH($A71,'DIGITAL DIRECTORY'!$U:$U,0)),"")</f>
        <v/>
      </c>
      <c r="I71" s="26" t="str">
        <f ca="1">IFERROR(INDEX('DIGITAL DIRECTORY'!H:H,MATCH($A71,'DIGITAL DIRECTORY'!$U:$U,0)),"")</f>
        <v/>
      </c>
      <c r="J71" s="26" t="str">
        <f ca="1">IFERROR(INDEX('DIGITAL DIRECTORY'!I:I,MATCH($A71,'DIGITAL DIRECTORY'!$U:$U,0)),"")</f>
        <v/>
      </c>
    </row>
    <row r="72" ht="30" customHeight="1" spans="1:10">
      <c r="A72" s="10">
        <v>29</v>
      </c>
      <c r="B72" s="10" t="str">
        <f ca="1">IFERROR(INDEX('DIGITAL DIRECTORY'!C:C,MATCH($A72,'DIGITAL DIRECTORY'!$U:$U,0)),"")</f>
        <v/>
      </c>
      <c r="C72" s="18" t="str">
        <f ca="1">IFERROR(INDEX('DIGITAL DIRECTORY'!K:K,MATCH($A72,'DIGITAL DIRECTORY'!$U:$U,0)),"")</f>
        <v/>
      </c>
      <c r="D72" s="10" t="str">
        <f ca="1">IFERROR(INDEX('DIGITAL DIRECTORY'!A:A,MATCH($A72,'DIGITAL DIRECTORY'!$U:$U,0)),"")</f>
        <v/>
      </c>
      <c r="E72" s="12" t="str">
        <f ca="1">IFERROR(INDEX('DIGITAL DIRECTORY'!D:D,MATCH($A72,'DIGITAL DIRECTORY'!$U:$U,0)),"")</f>
        <v/>
      </c>
      <c r="F72" s="12" t="str">
        <f ca="1">IFERROR(INDEX('DIGITAL DIRECTORY'!E:E,MATCH($A72,'DIGITAL DIRECTORY'!$U:$U,0)),"")</f>
        <v/>
      </c>
      <c r="G72" s="12" t="str">
        <f ca="1">IFERROR(INDEX('DIGITAL DIRECTORY'!F:F,MATCH($A72,'DIGITAL DIRECTORY'!$U:$U,0)),"")</f>
        <v/>
      </c>
      <c r="H72" s="13" t="str">
        <f ca="1">IFERROR(INDEX('DIGITAL DIRECTORY'!G:G,MATCH($A72,'DIGITAL DIRECTORY'!$U:$U,0)),"")</f>
        <v/>
      </c>
      <c r="I72" s="13" t="str">
        <f ca="1">IFERROR(INDEX('DIGITAL DIRECTORY'!H:H,MATCH($A72,'DIGITAL DIRECTORY'!$U:$U,0)),"")</f>
        <v/>
      </c>
      <c r="J72" s="13" t="str">
        <f ca="1">IFERROR(INDEX('DIGITAL DIRECTORY'!I:I,MATCH($A72,'DIGITAL DIRECTORY'!$U:$U,0)),"")</f>
        <v/>
      </c>
    </row>
    <row r="73" ht="30" customHeight="1" spans="1:10">
      <c r="A73" s="23">
        <v>30</v>
      </c>
      <c r="B73" s="23" t="str">
        <f ca="1">IFERROR(INDEX('DIGITAL DIRECTORY'!C:C,MATCH($A73,'DIGITAL DIRECTORY'!$U:$U,0)),"")</f>
        <v/>
      </c>
      <c r="C73" s="24" t="str">
        <f ca="1">IFERROR(INDEX('DIGITAL DIRECTORY'!K:K,MATCH($A73,'DIGITAL DIRECTORY'!$U:$U,0)),"")</f>
        <v/>
      </c>
      <c r="D73" s="23" t="str">
        <f ca="1">IFERROR(INDEX('DIGITAL DIRECTORY'!A:A,MATCH($A73,'DIGITAL DIRECTORY'!$U:$U,0)),"")</f>
        <v/>
      </c>
      <c r="E73" s="25" t="str">
        <f ca="1">IFERROR(INDEX('DIGITAL DIRECTORY'!D:D,MATCH($A73,'DIGITAL DIRECTORY'!$U:$U,0)),"")</f>
        <v/>
      </c>
      <c r="F73" s="25" t="str">
        <f ca="1">IFERROR(INDEX('DIGITAL DIRECTORY'!E:E,MATCH($A73,'DIGITAL DIRECTORY'!$U:$U,0)),"")</f>
        <v/>
      </c>
      <c r="G73" s="25" t="str">
        <f ca="1">IFERROR(INDEX('DIGITAL DIRECTORY'!F:F,MATCH($A73,'DIGITAL DIRECTORY'!$U:$U,0)),"")</f>
        <v/>
      </c>
      <c r="H73" s="26" t="str">
        <f ca="1">IFERROR(INDEX('DIGITAL DIRECTORY'!G:G,MATCH($A73,'DIGITAL DIRECTORY'!$U:$U,0)),"")</f>
        <v/>
      </c>
      <c r="I73" s="26" t="str">
        <f ca="1">IFERROR(INDEX('DIGITAL DIRECTORY'!H:H,MATCH($A73,'DIGITAL DIRECTORY'!$U:$U,0)),"")</f>
        <v/>
      </c>
      <c r="J73" s="26" t="str">
        <f ca="1">IFERROR(INDEX('DIGITAL DIRECTORY'!I:I,MATCH($A73,'DIGITAL DIRECTORY'!$U:$U,0)),"")</f>
        <v/>
      </c>
    </row>
    <row r="74" ht="6.95" customHeight="1" spans="1:10">
      <c r="A74" s="7"/>
      <c r="B74" s="8"/>
      <c r="C74" s="8"/>
      <c r="D74" s="7"/>
      <c r="E74" s="8"/>
      <c r="F74" s="8"/>
      <c r="G74" s="8"/>
      <c r="H74" s="8"/>
      <c r="I74" s="8"/>
      <c r="J74" s="8"/>
    </row>
  </sheetData>
  <sheetProtection password="D590" sheet="1" objects="1"/>
  <mergeCells count="2">
    <mergeCell ref="D2:J2"/>
    <mergeCell ref="D40:J40"/>
  </mergeCells>
  <conditionalFormatting sqref="C7:C35 C45:C73">
    <cfRule type="cellIs" dxfId="10" priority="1" stopIfTrue="1" operator="equal">
      <formula>"today"</formula>
    </cfRule>
    <cfRule type="cellIs" dxfId="11" priority="2" stopIfTrue="1" operator="equal">
      <formula>"tomorrow"</formula>
    </cfRule>
  </conditionalFormatting>
  <conditionalFormatting sqref="B6:B35 B44:B73">
    <cfRule type="cellIs" dxfId="12" priority="3" stopIfTrue="1" operator="equal">
      <formula>"Today"</formula>
    </cfRule>
    <cfRule type="cellIs" dxfId="13" priority="4" stopIfTrue="1" operator="equal">
      <formula>"Tomorrow"</formula>
    </cfRule>
  </conditionalFormatting>
  <hyperlinks>
    <hyperlink ref="A40" location="'MAIN PAGE'!c9" display="HOME PAGE"/>
    <hyperlink ref="A2" location="'MAIN PAGE'!c9" display="HOME PAGE"/>
  </hyperlinks>
  <pageMargins left="0.75" right="0.75" top="1" bottom="1" header="0.510416666666667" footer="0.51041666666666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Manager>debashish ray</Manager>
  <Company>klik group</Company>
  <Application>WPS Office</Application>
  <HeadingPairs>
    <vt:vector size="2" baseType="variant">
      <vt:variant>
        <vt:lpstr>工作表</vt:lpstr>
      </vt:variant>
      <vt:variant>
        <vt:i4>6</vt:i4>
      </vt:variant>
    </vt:vector>
  </HeadingPairs>
  <TitlesOfParts>
    <vt:vector size="6" baseType="lpstr">
      <vt:lpstr>MAIN PAGE</vt:lpstr>
      <vt:lpstr>REMINDER RECORDER</vt:lpstr>
      <vt:lpstr>REMINDER ALERTS</vt:lpstr>
      <vt:lpstr>MEMO</vt:lpstr>
      <vt:lpstr>DIGITAL DIRECTORY</vt:lpstr>
      <vt:lpstr>DIRECTORY ALERTS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klik reminder</dc:title>
  <dc:subject>reminder manager</dc:subject>
  <dc:creator>debashish ray</dc:creator>
  <dc:description>contact us : klik.group@yahoo.com, klik.group@india.com</dc:description>
  <cp:lastModifiedBy>dd</cp:lastModifiedBy>
  <dcterms:created xsi:type="dcterms:W3CDTF">2015-12-25T07:39:00Z</dcterms:created>
  <dcterms:modified xsi:type="dcterms:W3CDTF">2016-09-23T14:10:05Z</dcterms:modified>
  <cp:category>software</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1033-10.1.0.5674</vt:lpwstr>
  </property>
</Properties>
</file>